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д1" sheetId="1" r:id="rId1"/>
    <sheet name="д2" sheetId="2" r:id="rId2"/>
    <sheet name="д3" sheetId="3" r:id="rId3"/>
    <sheet name="д4" sheetId="4" r:id="rId4"/>
    <sheet name="д5" sheetId="5" r:id="rId5"/>
    <sheet name="д6" sheetId="6" r:id="rId6"/>
    <sheet name="д7" sheetId="7" r:id="rId7"/>
    <sheet name="д8" sheetId="8" r:id="rId8"/>
    <sheet name="д9" sheetId="9" r:id="rId9"/>
    <sheet name="д10" sheetId="10" r:id="rId10"/>
    <sheet name="свод" sheetId="11" r:id="rId11"/>
    <sheet name="нат нормы" sheetId="12" r:id="rId12"/>
  </sheets>
  <definedNames>
    <definedName name="_xlnm.Print_Area" localSheetId="0">'д1'!$A$1:$I$49</definedName>
    <definedName name="_xlnm.Print_Area" localSheetId="9">'д10'!$A$1:$I$49</definedName>
    <definedName name="_xlnm.Print_Area" localSheetId="1">'д2'!$A$1:$I$49</definedName>
    <definedName name="_xlnm.Print_Area" localSheetId="2">'д3'!$A$1:$I$49</definedName>
    <definedName name="_xlnm.Print_Area" localSheetId="3">'д4'!$A$1:$I$49</definedName>
    <definedName name="_xlnm.Print_Area" localSheetId="4">'д5'!$A$1:$I$49</definedName>
    <definedName name="_xlnm.Print_Area" localSheetId="5">'д6'!$A$1:$I$49</definedName>
    <definedName name="_xlnm.Print_Area" localSheetId="6">'д7'!$A$1:$I$49</definedName>
    <definedName name="_xlnm.Print_Area" localSheetId="7">'д8'!$A$1:$I$49</definedName>
    <definedName name="_xlnm.Print_Area" localSheetId="8">'д9'!$A$1:$I$49</definedName>
  </definedNames>
  <calcPr fullCalcOnLoad="1"/>
</workbook>
</file>

<file path=xl/sharedStrings.xml><?xml version="1.0" encoding="utf-8"?>
<sst xmlns="http://schemas.openxmlformats.org/spreadsheetml/2006/main" count="673" uniqueCount="264">
  <si>
    <t>Неделя первая</t>
  </si>
  <si>
    <t>День: (1) Понедельник</t>
  </si>
  <si>
    <t>Приём  пищи</t>
  </si>
  <si>
    <t>Наименование  блюда</t>
  </si>
  <si>
    <t>Выход блюда</t>
  </si>
  <si>
    <t>Пищевые вещества (г)</t>
  </si>
  <si>
    <t>Б</t>
  </si>
  <si>
    <t>Ж</t>
  </si>
  <si>
    <t>У</t>
  </si>
  <si>
    <t>Энергетическая</t>
  </si>
  <si>
    <t>ценность (ккал)</t>
  </si>
  <si>
    <t>Витамин С</t>
  </si>
  <si>
    <t>№ рецептуры</t>
  </si>
  <si>
    <t>День № 1</t>
  </si>
  <si>
    <t>Завтрак:</t>
  </si>
  <si>
    <t>Обед:</t>
  </si>
  <si>
    <t>Икра  морковная</t>
  </si>
  <si>
    <t>Щи  из  свежей  капусты со  сметаной</t>
  </si>
  <si>
    <t>350-450</t>
  </si>
  <si>
    <t>Хлеб  ржаной</t>
  </si>
  <si>
    <t>Хлеб  пшеничный</t>
  </si>
  <si>
    <t>Полдник:</t>
  </si>
  <si>
    <t>Булочка  "Веснушка"</t>
  </si>
  <si>
    <t>Напиток  кисломолочный "Снежок"</t>
  </si>
  <si>
    <t>450-550</t>
  </si>
  <si>
    <t>200-250</t>
  </si>
  <si>
    <t>Ужин:</t>
  </si>
  <si>
    <t>400-500</t>
  </si>
  <si>
    <t>Хлеб  пшеничный  витаминный</t>
  </si>
  <si>
    <t>Чай  с  сахаром</t>
  </si>
  <si>
    <t>Птица,  тушенная  в  соусе  с  овощами</t>
  </si>
  <si>
    <t>Компот  из  сухофруктов  с витамином С</t>
  </si>
  <si>
    <t>Апельсин  свежий  с  сахаром</t>
  </si>
  <si>
    <t>ИТОГО  ЗА  ОДИН  ДЕНЬ:</t>
  </si>
  <si>
    <t>День: (2) Вторник</t>
  </si>
  <si>
    <t>День № 2</t>
  </si>
  <si>
    <t>168*</t>
  </si>
  <si>
    <t>Каша  манная молочная (вязкая) с  маслом  и сахаром</t>
  </si>
  <si>
    <t>37,8-46,2</t>
  </si>
  <si>
    <t>42,3-51,7</t>
  </si>
  <si>
    <t>182,7-223,3</t>
  </si>
  <si>
    <t>1260-1540</t>
  </si>
  <si>
    <t>395*</t>
  </si>
  <si>
    <t>54*</t>
  </si>
  <si>
    <t>56***</t>
  </si>
  <si>
    <t>302*</t>
  </si>
  <si>
    <t>376*</t>
  </si>
  <si>
    <t>269***</t>
  </si>
  <si>
    <t>392*</t>
  </si>
  <si>
    <t>371*</t>
  </si>
  <si>
    <t>наименование  продуктов</t>
  </si>
  <si>
    <t>ИТОГО:</t>
  </si>
  <si>
    <t>с м.д.ж. не ниже 2,5%</t>
  </si>
  <si>
    <t xml:space="preserve">Творог, творожные   изделия </t>
  </si>
  <si>
    <t>с м.д.ж. не более  5%</t>
  </si>
  <si>
    <t>Сметана  с  м.д.ж. не  более  15%</t>
  </si>
  <si>
    <t>Сыр  твердый</t>
  </si>
  <si>
    <t>Мясо  (бескостное/на  кости)</t>
  </si>
  <si>
    <t>Птица (куры  1  кат. потр./цыплята-бройлеры</t>
  </si>
  <si>
    <t>1 кат. потр./ индейка 1 кат.потр.)</t>
  </si>
  <si>
    <t xml:space="preserve">Рыба (филе),  в  т.ч. филе слабо- </t>
  </si>
  <si>
    <t>или малосолёное</t>
  </si>
  <si>
    <t>Колбасные  изделия</t>
  </si>
  <si>
    <t>Яйцо  куриное  столовое</t>
  </si>
  <si>
    <t>0,5/20</t>
  </si>
  <si>
    <t>Картофель : с 1.09.  по  31.10.</t>
  </si>
  <si>
    <t>с  31.10.  по  31.12.</t>
  </si>
  <si>
    <t>с 31.12.  по  28.02.</t>
  </si>
  <si>
    <t>с  29.02.  по  1.09.</t>
  </si>
  <si>
    <t>Овощи,  зелень</t>
  </si>
  <si>
    <t>Фрукты (плоды)  свежие</t>
  </si>
  <si>
    <t>Фрукты (плоды)  сухие</t>
  </si>
  <si>
    <t>Соки  фруктовые</t>
  </si>
  <si>
    <t>Напитки витаминизированные (готовый напиток)</t>
  </si>
  <si>
    <t>Хлеб  ржаной (ржано-пшеничный)</t>
  </si>
  <si>
    <t>Хлеб  пшеничный  или  хлеб  зерновой</t>
  </si>
  <si>
    <t>Крупы (злаки), бобовые</t>
  </si>
  <si>
    <t>Макаронные  изделия</t>
  </si>
  <si>
    <t>Мука  пшеничная</t>
  </si>
  <si>
    <t>Масло  коровье  сладкосливочное</t>
  </si>
  <si>
    <t>Масло  растительное</t>
  </si>
  <si>
    <t>Кондитерские  изделия</t>
  </si>
  <si>
    <t>Чай, включая фиточай</t>
  </si>
  <si>
    <t>Какао-порошок</t>
  </si>
  <si>
    <t>Кофейный   напиток</t>
  </si>
  <si>
    <t>Сахар</t>
  </si>
  <si>
    <t>Дрожжи  хлебопекарные</t>
  </si>
  <si>
    <t>Мука  картофельная (крахмал)</t>
  </si>
  <si>
    <t>Соль  пищевая  поваренная</t>
  </si>
  <si>
    <t xml:space="preserve"> брутто, гр</t>
  </si>
  <si>
    <t>норма,</t>
  </si>
  <si>
    <t>Кисломолочная  продукция</t>
  </si>
  <si>
    <t>молоко</t>
  </si>
  <si>
    <t>45</t>
  </si>
  <si>
    <t>Кофейный  напиток  на  молоке  цельном</t>
  </si>
  <si>
    <t>Каша  пшенная молочная (вязкая) с  маслом  и сахаром</t>
  </si>
  <si>
    <t>Икра  кабачковая  порциями</t>
  </si>
  <si>
    <t>Борщ  из  свежей  капусты  со  сметаной</t>
  </si>
  <si>
    <t>Напиток  кисломолочный "Ряженка"</t>
  </si>
  <si>
    <t>Печенье  сахарное</t>
  </si>
  <si>
    <t>Кисель  плодово-ягодный</t>
  </si>
  <si>
    <t>3*</t>
  </si>
  <si>
    <t>397*</t>
  </si>
  <si>
    <t>53*</t>
  </si>
  <si>
    <t>Сок  яблочный</t>
  </si>
  <si>
    <t>401*</t>
  </si>
  <si>
    <t>385*</t>
  </si>
  <si>
    <t>233***</t>
  </si>
  <si>
    <t>27***</t>
  </si>
  <si>
    <t>Чай  с  молоком  цельным</t>
  </si>
  <si>
    <t>30</t>
  </si>
  <si>
    <t>Булочка  домашняя</t>
  </si>
  <si>
    <t>Яблоко  свежее</t>
  </si>
  <si>
    <t>368*</t>
  </si>
  <si>
    <t>Бутерброд (хлеб пшеничный)  с  маслом  и  сыром</t>
  </si>
  <si>
    <t>394*</t>
  </si>
  <si>
    <t>День: (3) Среда</t>
  </si>
  <si>
    <t>Омлет  натуральный  с  маслом</t>
  </si>
  <si>
    <t>Какао  с  молоком  цельным</t>
  </si>
  <si>
    <t>Маринад  овощной  с  томатом</t>
  </si>
  <si>
    <t>Суп  картофельный  с  горохом</t>
  </si>
  <si>
    <t>Пюре  картофельное</t>
  </si>
  <si>
    <t>Напиток  кисломолочный "Кефир"</t>
  </si>
  <si>
    <t>Соус  молочный  сладкий</t>
  </si>
  <si>
    <t>Сдоба  обыкновенная</t>
  </si>
  <si>
    <t>Напиток  из  плодов  шиповника</t>
  </si>
  <si>
    <t>398*</t>
  </si>
  <si>
    <t>321*</t>
  </si>
  <si>
    <t>Горошек  зеленый  консервированный отварной</t>
  </si>
  <si>
    <t>Молоко  кипяченое</t>
  </si>
  <si>
    <t>400*</t>
  </si>
  <si>
    <t>237*</t>
  </si>
  <si>
    <t>Запеканка  из  творога</t>
  </si>
  <si>
    <t>350*</t>
  </si>
  <si>
    <t>280***</t>
  </si>
  <si>
    <t>329**</t>
  </si>
  <si>
    <t>День: (4) Четверг</t>
  </si>
  <si>
    <t>Суп  молочный  с  рисом</t>
  </si>
  <si>
    <t>Макаронные  изделия  отварные</t>
  </si>
  <si>
    <t>Напиток  кисломолочный "Ацидофилин"</t>
  </si>
  <si>
    <t>Блинчики  с  повидлом</t>
  </si>
  <si>
    <t>93*</t>
  </si>
  <si>
    <t>Яблоки  печеные</t>
  </si>
  <si>
    <t>300*</t>
  </si>
  <si>
    <t xml:space="preserve">Птица  отварная   отварная  </t>
  </si>
  <si>
    <t>36***</t>
  </si>
  <si>
    <t>366**</t>
  </si>
  <si>
    <t>447*</t>
  </si>
  <si>
    <t>155*</t>
  </si>
  <si>
    <t>Запеканка  овощная  с  маслом</t>
  </si>
  <si>
    <t>День: (5) Пятница</t>
  </si>
  <si>
    <t>Икра  свекольная</t>
  </si>
  <si>
    <t>Суп   картофельный  с  лапшой</t>
  </si>
  <si>
    <t>Суп   картофельный</t>
  </si>
  <si>
    <t>с  рыбными  консервами</t>
  </si>
  <si>
    <t>87*</t>
  </si>
  <si>
    <t>317*</t>
  </si>
  <si>
    <t>38***</t>
  </si>
  <si>
    <t>174***</t>
  </si>
  <si>
    <t>Тефтели  из  говядины  с  рисом</t>
  </si>
  <si>
    <t>155</t>
  </si>
  <si>
    <t>Неделя вторая</t>
  </si>
  <si>
    <t>День: (6) Понедельник</t>
  </si>
  <si>
    <t>Морковь  отварная  с  маслом  порциями</t>
  </si>
  <si>
    <t>Плов  из  говядины</t>
  </si>
  <si>
    <t>Картофель, запеченый  в  сметанном  соусе</t>
  </si>
  <si>
    <t>100</t>
  </si>
  <si>
    <t>208*</t>
  </si>
  <si>
    <t>320*</t>
  </si>
  <si>
    <t>33***</t>
  </si>
  <si>
    <t>Рассольник  ленинградский  со  сметаной</t>
  </si>
  <si>
    <t>163***</t>
  </si>
  <si>
    <t>239*</t>
  </si>
  <si>
    <t xml:space="preserve">Оладьи  из  творога  </t>
  </si>
  <si>
    <t>151*</t>
  </si>
  <si>
    <t>День: (7) Вторник</t>
  </si>
  <si>
    <t>Суп  молочный  с  лапшой</t>
  </si>
  <si>
    <t>Яйцо  отварное</t>
  </si>
  <si>
    <t>Картофель  отварной  в  молоке</t>
  </si>
  <si>
    <t>Рассольник  домашний  со  сметаной</t>
  </si>
  <si>
    <t>Плов  бухарский</t>
  </si>
  <si>
    <t>213*</t>
  </si>
  <si>
    <t>105***</t>
  </si>
  <si>
    <t>32***</t>
  </si>
  <si>
    <t>319*</t>
  </si>
  <si>
    <t>День: (8) Среда</t>
  </si>
  <si>
    <t xml:space="preserve">Запеканка  из  творога  </t>
  </si>
  <si>
    <t>Рыба,  запеченная  в  омлете</t>
  </si>
  <si>
    <t>Овощи  отварные</t>
  </si>
  <si>
    <t>Каша  рисовая молочная (вязкая) с  маслом  и сахаром</t>
  </si>
  <si>
    <t>Сыр  твердый  порциями</t>
  </si>
  <si>
    <t>Свекольник  со  сметаной</t>
  </si>
  <si>
    <t>Запеканка  из  картофеля  с  мясом  с  маслом</t>
  </si>
  <si>
    <t>Макароны, запеченые  с  яйцом</t>
  </si>
  <si>
    <t>День: (10) Пятница</t>
  </si>
  <si>
    <t>День: (9) Четверг</t>
  </si>
  <si>
    <t>Прием пищи</t>
  </si>
  <si>
    <t>Знергетическая ценность (ккал)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</si>
  <si>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</si>
  <si>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</si>
  <si>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</si>
  <si>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</si>
  <si>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</si>
  <si>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</si>
  <si>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</si>
  <si>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</si>
  <si>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</si>
  <si>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</si>
  <si>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ИТОГО</t>
  </si>
  <si>
    <t>ИТОГО НА 1 РЕБЕНКА</t>
  </si>
  <si>
    <t>291*</t>
  </si>
  <si>
    <t>Пудинг  из  творога  с  яблоками</t>
  </si>
  <si>
    <t>Оладьи  с    маслом</t>
  </si>
  <si>
    <t>Компот  из  апельсинов</t>
  </si>
  <si>
    <t>Мясо  тушеное  с  овощами  в  соусе</t>
  </si>
  <si>
    <t>Суп  из  овощей  со  сметаной  и мясом</t>
  </si>
  <si>
    <t>Суфле  из  отварного  мяса  с  рисом</t>
  </si>
  <si>
    <t>Капуста  тушенная</t>
  </si>
  <si>
    <t>Рыба  отварная</t>
  </si>
  <si>
    <t>Мясо  отварное</t>
  </si>
  <si>
    <t>137*</t>
  </si>
  <si>
    <t>Рагу  из  овощей  с  маслом</t>
  </si>
  <si>
    <t>273*</t>
  </si>
  <si>
    <t>336*</t>
  </si>
  <si>
    <t>399*</t>
  </si>
  <si>
    <t>274***</t>
  </si>
  <si>
    <t>Запеканка  морковная   с  соусом  сметанным</t>
  </si>
  <si>
    <t>153/354*</t>
  </si>
  <si>
    <t>35**/273*</t>
  </si>
  <si>
    <t>Каша  овсяная молочная (вязкая) с  маслом  и сахаром</t>
  </si>
  <si>
    <t>94*</t>
  </si>
  <si>
    <t>449*</t>
  </si>
  <si>
    <t>374*</t>
  </si>
  <si>
    <t>34***</t>
  </si>
  <si>
    <t>7*</t>
  </si>
  <si>
    <t>274*</t>
  </si>
  <si>
    <t>279*</t>
  </si>
  <si>
    <t>110***</t>
  </si>
  <si>
    <t>Овощи  в  молочном  соусе</t>
  </si>
  <si>
    <t>Картофельные  оладьи  со  свежей  капустой</t>
  </si>
  <si>
    <t>149*</t>
  </si>
  <si>
    <t>240*</t>
  </si>
  <si>
    <t>Бутерброд  с  сыром</t>
  </si>
  <si>
    <t>40</t>
  </si>
  <si>
    <t>Бутербород с  маслом</t>
  </si>
  <si>
    <t>Свежие  помидоры  порциями</t>
  </si>
  <si>
    <t>1*</t>
  </si>
  <si>
    <t>Т32****</t>
  </si>
  <si>
    <t>20-25</t>
  </si>
  <si>
    <t>30-35</t>
  </si>
  <si>
    <t>10-15</t>
  </si>
  <si>
    <t>136***</t>
  </si>
  <si>
    <t>Рыба, тушенная в томате с овощами</t>
  </si>
  <si>
    <t>144***</t>
  </si>
  <si>
    <t>138***</t>
  </si>
  <si>
    <t>Источники литературы:</t>
  </si>
  <si>
    <t>*</t>
  </si>
  <si>
    <t>Сборник рецептур блюд и кулинарных изделий для питания детей в ДОУ, Москва, Дели принт 2010</t>
  </si>
  <si>
    <t>**</t>
  </si>
  <si>
    <t>Сборник рецептур блюд и кулинарных изделий для питания детей в ДОУ, Пермь 2011</t>
  </si>
  <si>
    <t>***</t>
  </si>
  <si>
    <t>Сборник технологических нормативов, рецептур блюд и кулинарных изделий для ДОУ, Пермь 2004</t>
  </si>
  <si>
    <t>****</t>
  </si>
  <si>
    <t>Сборник рецептур и кулинарных изделий для ПОП 1981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</si>
</sst>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#,##0.0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9" xfId="0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 horizontal="right"/>
    </xf>
    <xf numFmtId="0" fontId="1" fillId="36" borderId="20" xfId="0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21" xfId="0" applyFill="1" applyBorder="1" applyAlignment="1">
      <alignment/>
    </xf>
    <xf numFmtId="0" fontId="3" fillId="38" borderId="21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88" fontId="5" fillId="39" borderId="10" xfId="0" applyNumberFormat="1" applyFont="1" applyFill="1" applyBorder="1" applyAlignment="1">
      <alignment horizontal="center"/>
    </xf>
    <xf numFmtId="0" fontId="3" fillId="40" borderId="2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88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188" fontId="5" fillId="35" borderId="28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4" fontId="0" fillId="39" borderId="10" xfId="0" applyNumberFormat="1" applyFill="1" applyBorder="1" applyAlignment="1">
      <alignment vertical="center"/>
    </xf>
    <xf numFmtId="194" fontId="9" fillId="39" borderId="10" xfId="0" applyNumberFormat="1" applyFont="1" applyFill="1" applyBorder="1" applyAlignment="1">
      <alignment vertical="center"/>
    </xf>
    <xf numFmtId="194" fontId="9" fillId="35" borderId="10" xfId="0" applyNumberFormat="1" applyFont="1" applyFill="1" applyBorder="1" applyAlignment="1">
      <alignment vertical="center"/>
    </xf>
    <xf numFmtId="1" fontId="0" fillId="35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1" borderId="0" xfId="0" applyFill="1" applyAlignment="1">
      <alignment horizontal="center"/>
    </xf>
    <xf numFmtId="49" fontId="0" fillId="41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188" fontId="5" fillId="35" borderId="28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6">
      <selection activeCell="K14" sqref="K14"/>
    </sheetView>
  </sheetViews>
  <sheetFormatPr defaultColWidth="9.140625" defaultRowHeight="12.75"/>
  <cols>
    <col min="1" max="1" width="14.28125" style="0" customWidth="1"/>
    <col min="2" max="2" width="50.57421875" style="0" customWidth="1"/>
    <col min="3" max="3" width="13.421875" style="0" customWidth="1"/>
    <col min="6" max="6" width="11.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0</v>
      </c>
    </row>
    <row r="2" ht="12.75">
      <c r="A2" t="s">
        <v>1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13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30"/>
    </row>
    <row r="8" spans="1:9" ht="12.75">
      <c r="A8" s="6"/>
      <c r="B8" s="1" t="s">
        <v>37</v>
      </c>
      <c r="C8" s="2">
        <v>160</v>
      </c>
      <c r="D8" s="16">
        <v>3.4</v>
      </c>
      <c r="E8" s="2">
        <v>3.96</v>
      </c>
      <c r="F8" s="16">
        <v>27.83</v>
      </c>
      <c r="G8" s="16">
        <v>161</v>
      </c>
      <c r="H8" s="2">
        <v>0</v>
      </c>
      <c r="I8" s="31" t="s">
        <v>36</v>
      </c>
    </row>
    <row r="9" spans="1:9" ht="12.75">
      <c r="A9" s="6"/>
      <c r="B9" s="1" t="s">
        <v>244</v>
      </c>
      <c r="C9" s="3" t="s">
        <v>243</v>
      </c>
      <c r="D9" s="2">
        <v>2.45</v>
      </c>
      <c r="E9" s="2">
        <v>7.55</v>
      </c>
      <c r="F9" s="2">
        <v>14.62</v>
      </c>
      <c r="G9" s="16">
        <v>136</v>
      </c>
      <c r="H9" s="16">
        <v>0</v>
      </c>
      <c r="I9" s="31" t="s">
        <v>246</v>
      </c>
    </row>
    <row r="10" spans="1:9" ht="12.75">
      <c r="A10" s="6"/>
      <c r="B10" s="1" t="s">
        <v>94</v>
      </c>
      <c r="C10" s="2">
        <v>180</v>
      </c>
      <c r="D10" s="16">
        <v>2.85</v>
      </c>
      <c r="E10" s="16">
        <v>2.41</v>
      </c>
      <c r="F10" s="2">
        <v>14.36</v>
      </c>
      <c r="G10" s="16">
        <v>91</v>
      </c>
      <c r="H10" s="2">
        <v>1.17</v>
      </c>
      <c r="I10" s="31" t="s">
        <v>42</v>
      </c>
    </row>
    <row r="11" spans="1:9" ht="12.75">
      <c r="A11" s="6"/>
      <c r="B11" s="1"/>
      <c r="C11" s="2"/>
      <c r="D11" s="16"/>
      <c r="E11" s="16"/>
      <c r="F11" s="2"/>
      <c r="G11" s="16"/>
      <c r="H11" s="2"/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380</v>
      </c>
      <c r="D15" s="20">
        <f>SUM(D8:D14)</f>
        <v>8.7</v>
      </c>
      <c r="E15" s="14">
        <f>SUM(E7:E13)</f>
        <v>13.92</v>
      </c>
      <c r="F15" s="14">
        <f>SUM(F7:F13)</f>
        <v>56.809999999999995</v>
      </c>
      <c r="G15" s="14">
        <f>SUM(G7:G13)</f>
        <v>388</v>
      </c>
      <c r="H15" s="14">
        <f>SUM(H7:H13)</f>
        <v>1.17</v>
      </c>
      <c r="I15" s="32"/>
      <c r="J15" s="79">
        <f>SUM(G15*100)/G49</f>
        <v>25.295824233138834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 t="s">
        <v>16</v>
      </c>
      <c r="C18" s="2">
        <v>30</v>
      </c>
      <c r="D18" s="2">
        <v>0.66</v>
      </c>
      <c r="E18" s="2">
        <v>1.38</v>
      </c>
      <c r="F18" s="2">
        <v>3.26</v>
      </c>
      <c r="G18" s="2">
        <v>28.11</v>
      </c>
      <c r="H18" s="2">
        <v>1.54</v>
      </c>
      <c r="I18" s="31" t="s">
        <v>43</v>
      </c>
    </row>
    <row r="19" spans="1:9" ht="12.75">
      <c r="A19" s="6"/>
      <c r="B19" s="1" t="s">
        <v>17</v>
      </c>
      <c r="C19" s="2">
        <v>150</v>
      </c>
      <c r="D19" s="2">
        <v>1.25</v>
      </c>
      <c r="E19" s="2">
        <v>3.79</v>
      </c>
      <c r="F19" s="2">
        <v>6.38</v>
      </c>
      <c r="G19" s="2">
        <v>64.69</v>
      </c>
      <c r="H19" s="2">
        <v>0</v>
      </c>
      <c r="I19" s="31" t="s">
        <v>44</v>
      </c>
    </row>
    <row r="20" spans="1:9" ht="12.75">
      <c r="A20" s="6"/>
      <c r="B20" s="1" t="s">
        <v>30</v>
      </c>
      <c r="C20" s="2">
        <v>180</v>
      </c>
      <c r="D20" s="2">
        <v>9.09</v>
      </c>
      <c r="E20" s="16">
        <v>6.5</v>
      </c>
      <c r="F20" s="2">
        <v>16.49</v>
      </c>
      <c r="G20" s="16">
        <v>161</v>
      </c>
      <c r="H20" s="2">
        <v>7.34</v>
      </c>
      <c r="I20" s="31" t="s">
        <v>45</v>
      </c>
    </row>
    <row r="21" spans="1:9" ht="12.75">
      <c r="A21" s="6"/>
      <c r="B21" s="1" t="s">
        <v>19</v>
      </c>
      <c r="C21" s="2">
        <v>40</v>
      </c>
      <c r="D21" s="2">
        <v>2.32</v>
      </c>
      <c r="E21" s="2">
        <v>0.44</v>
      </c>
      <c r="F21" s="16">
        <v>14.9</v>
      </c>
      <c r="G21" s="16">
        <v>65</v>
      </c>
      <c r="H21" s="2"/>
      <c r="I21" s="31"/>
    </row>
    <row r="22" spans="1:9" ht="12.75">
      <c r="A22" s="6"/>
      <c r="B22" s="1" t="s">
        <v>31</v>
      </c>
      <c r="C22" s="2">
        <v>150</v>
      </c>
      <c r="D22" s="2">
        <v>0.33</v>
      </c>
      <c r="E22" s="2">
        <v>0.01</v>
      </c>
      <c r="F22" s="2">
        <v>20.83</v>
      </c>
      <c r="G22" s="2">
        <v>84.75</v>
      </c>
      <c r="H22" s="16"/>
      <c r="I22" s="31" t="s">
        <v>46</v>
      </c>
    </row>
    <row r="23" spans="1:9" ht="12.75">
      <c r="A23" s="6"/>
      <c r="B23" s="1"/>
      <c r="C23" s="2"/>
      <c r="D23" s="2"/>
      <c r="E23" s="2"/>
      <c r="F23" s="2"/>
      <c r="G23" s="2"/>
      <c r="H23" s="16"/>
      <c r="I23" s="31"/>
    </row>
    <row r="24" spans="1:9" ht="12.75">
      <c r="A24" s="6"/>
      <c r="B24" s="1"/>
      <c r="C24" s="2"/>
      <c r="D24" s="2"/>
      <c r="E24" s="2"/>
      <c r="F24" s="2"/>
      <c r="G24" s="2"/>
      <c r="H24" s="2"/>
      <c r="I24" s="31"/>
    </row>
    <row r="25" spans="1:9" ht="12.75">
      <c r="A25" s="6"/>
      <c r="B25" s="1"/>
      <c r="C25" s="2"/>
      <c r="D25" s="2"/>
      <c r="E25" s="2"/>
      <c r="F25" s="2"/>
      <c r="G25" s="2"/>
      <c r="H25" s="2"/>
      <c r="I25" s="31"/>
    </row>
    <row r="26" spans="1:9" ht="12.75">
      <c r="A26" s="6"/>
      <c r="B26" s="1"/>
      <c r="C26" s="2"/>
      <c r="D26" s="2"/>
      <c r="E26" s="2"/>
      <c r="F26" s="2"/>
      <c r="G26" s="2"/>
      <c r="H26" s="2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44">
        <f aca="true" t="shared" si="0" ref="C28:H28">SUM(C18:C27)</f>
        <v>550</v>
      </c>
      <c r="D28" s="14">
        <f t="shared" si="0"/>
        <v>13.65</v>
      </c>
      <c r="E28" s="14">
        <f t="shared" si="0"/>
        <v>12.12</v>
      </c>
      <c r="F28" s="14">
        <f t="shared" si="0"/>
        <v>61.86</v>
      </c>
      <c r="G28" s="14">
        <f t="shared" si="0"/>
        <v>403.55</v>
      </c>
      <c r="H28" s="14">
        <f t="shared" si="0"/>
        <v>8.879999999999999</v>
      </c>
      <c r="I28" s="31"/>
      <c r="J28" s="79">
        <f>SUM(G28*100)/G49</f>
        <v>26.30961306516283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22</v>
      </c>
      <c r="C31" s="2">
        <v>60</v>
      </c>
      <c r="D31" s="2">
        <v>4.61</v>
      </c>
      <c r="E31" s="2">
        <v>4.41</v>
      </c>
      <c r="F31" s="16">
        <v>35.3</v>
      </c>
      <c r="G31" s="16">
        <v>199.3</v>
      </c>
      <c r="H31" s="2"/>
      <c r="I31" s="31" t="s">
        <v>47</v>
      </c>
    </row>
    <row r="32" spans="1:9" ht="12.75">
      <c r="A32" s="6"/>
      <c r="B32" s="1" t="s">
        <v>23</v>
      </c>
      <c r="C32" s="2">
        <v>150</v>
      </c>
      <c r="D32" s="16">
        <v>3.9</v>
      </c>
      <c r="E32" s="2">
        <v>3.75</v>
      </c>
      <c r="F32" s="16">
        <v>16.5</v>
      </c>
      <c r="G32" s="16">
        <v>115.5</v>
      </c>
      <c r="H32" s="2"/>
      <c r="I32" s="31"/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210</v>
      </c>
      <c r="D34" s="14">
        <f t="shared" si="1"/>
        <v>8.51</v>
      </c>
      <c r="E34" s="14">
        <f t="shared" si="1"/>
        <v>8.16</v>
      </c>
      <c r="F34" s="14">
        <f t="shared" si="1"/>
        <v>51.8</v>
      </c>
      <c r="G34" s="20">
        <f t="shared" si="1"/>
        <v>314.8</v>
      </c>
      <c r="H34" s="14">
        <f t="shared" si="1"/>
        <v>0</v>
      </c>
      <c r="I34" s="31"/>
      <c r="J34" s="79">
        <f>SUM(G34*100)/G49</f>
        <v>20.523519248948723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85" t="s">
        <v>218</v>
      </c>
      <c r="C38" s="86">
        <v>100</v>
      </c>
      <c r="D38" s="86">
        <v>6.6</v>
      </c>
      <c r="E38" s="86">
        <v>0.79</v>
      </c>
      <c r="F38" s="86">
        <v>1.3</v>
      </c>
      <c r="G38" s="87">
        <v>133.34</v>
      </c>
      <c r="H38" s="86"/>
      <c r="I38" s="88" t="s">
        <v>251</v>
      </c>
    </row>
    <row r="39" spans="1:9" ht="12.75">
      <c r="A39" s="6"/>
      <c r="B39" s="1" t="s">
        <v>221</v>
      </c>
      <c r="C39" s="2">
        <v>105</v>
      </c>
      <c r="D39" s="2">
        <v>1.22</v>
      </c>
      <c r="E39" s="2">
        <v>7.28</v>
      </c>
      <c r="F39" s="2">
        <v>7.51</v>
      </c>
      <c r="G39" s="16">
        <v>100</v>
      </c>
      <c r="H39" s="2">
        <v>5.53</v>
      </c>
      <c r="I39" s="31" t="s">
        <v>220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2"/>
      <c r="I40" s="31"/>
    </row>
    <row r="41" spans="1:9" ht="12.75">
      <c r="A41" s="6"/>
      <c r="B41" s="1" t="s">
        <v>29</v>
      </c>
      <c r="C41" s="2">
        <v>157</v>
      </c>
      <c r="D41" s="2">
        <v>0.04</v>
      </c>
      <c r="E41" s="2">
        <v>0.01</v>
      </c>
      <c r="F41" s="2">
        <v>6.99</v>
      </c>
      <c r="G41" s="16">
        <v>28</v>
      </c>
      <c r="H41" s="2">
        <v>0.02</v>
      </c>
      <c r="I41" s="31" t="s">
        <v>48</v>
      </c>
    </row>
    <row r="42" spans="1:9" ht="12.75">
      <c r="A42" s="6"/>
      <c r="B42" s="1" t="s">
        <v>32</v>
      </c>
      <c r="C42" s="2">
        <v>100</v>
      </c>
      <c r="D42" s="16">
        <v>0.82</v>
      </c>
      <c r="E42" s="16">
        <v>0.18</v>
      </c>
      <c r="F42" s="2">
        <v>20.97</v>
      </c>
      <c r="G42" s="16">
        <v>89.09</v>
      </c>
      <c r="H42" s="16">
        <v>54.54</v>
      </c>
      <c r="I42" s="31" t="s">
        <v>49</v>
      </c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15">
        <f aca="true" t="shared" si="2" ref="C47:H47">SUM(C37:C46)</f>
        <v>492</v>
      </c>
      <c r="D47" s="14">
        <f t="shared" si="2"/>
        <v>11.27</v>
      </c>
      <c r="E47" s="14">
        <f t="shared" si="2"/>
        <v>8.62</v>
      </c>
      <c r="F47" s="14">
        <f t="shared" si="2"/>
        <v>52.27</v>
      </c>
      <c r="G47" s="14">
        <f t="shared" si="2"/>
        <v>427.5</v>
      </c>
      <c r="H47" s="14">
        <f t="shared" si="2"/>
        <v>60.089999999999996</v>
      </c>
      <c r="I47" s="31"/>
      <c r="J47" s="79">
        <f>SUM(G47*100)/G49</f>
        <v>27.871043452749618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42.129999999999995</v>
      </c>
      <c r="E49" s="25">
        <f aca="true" t="shared" si="3" ref="E49:H50">SUM(E15+E28+E34+E47)</f>
        <v>42.82</v>
      </c>
      <c r="F49" s="25">
        <f>SUM(F15+F28+F34+F47)</f>
        <v>222.73999999999998</v>
      </c>
      <c r="G49" s="25">
        <f t="shared" si="3"/>
        <v>1533.85</v>
      </c>
      <c r="H49" s="25">
        <f t="shared" si="3"/>
        <v>70.14</v>
      </c>
      <c r="I49" s="34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 t="shared" si="3"/>
        <v>0</v>
      </c>
      <c r="I50" s="35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  <row r="53" spans="4:7" ht="12.75">
      <c r="D53" s="83"/>
      <c r="E53" s="83"/>
      <c r="F53" s="83"/>
      <c r="G53" s="83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161</v>
      </c>
    </row>
    <row r="2" ht="12.75">
      <c r="A2" t="s">
        <v>194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54" t="s">
        <v>239</v>
      </c>
      <c r="C8" s="2">
        <v>130</v>
      </c>
      <c r="D8" s="16">
        <v>4.29</v>
      </c>
      <c r="E8" s="2">
        <v>5.38</v>
      </c>
      <c r="F8" s="16">
        <v>17.59</v>
      </c>
      <c r="G8" s="16">
        <v>135.65</v>
      </c>
      <c r="H8" s="16">
        <v>6.06</v>
      </c>
      <c r="I8" s="31" t="s">
        <v>240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118</v>
      </c>
      <c r="C10" s="2">
        <v>180</v>
      </c>
      <c r="D10" s="16">
        <v>3.67</v>
      </c>
      <c r="E10" s="16">
        <v>3.19</v>
      </c>
      <c r="F10" s="2">
        <v>15.82</v>
      </c>
      <c r="G10" s="16">
        <v>107</v>
      </c>
      <c r="H10" s="2">
        <v>1.43</v>
      </c>
      <c r="I10" s="31" t="s">
        <v>102</v>
      </c>
    </row>
    <row r="11" spans="1:9" ht="12.75">
      <c r="A11" s="6"/>
      <c r="B11" s="1" t="s">
        <v>112</v>
      </c>
      <c r="C11" s="2">
        <v>95</v>
      </c>
      <c r="D11" s="16">
        <v>0.38</v>
      </c>
      <c r="E11" s="16">
        <v>0.38</v>
      </c>
      <c r="F11" s="16">
        <v>9.31</v>
      </c>
      <c r="G11" s="16">
        <v>41.8</v>
      </c>
      <c r="H11" s="16">
        <v>9.5</v>
      </c>
      <c r="I11" s="31" t="s">
        <v>113</v>
      </c>
    </row>
    <row r="12" spans="1:9" ht="12.75">
      <c r="A12" s="6"/>
      <c r="B12" s="1"/>
      <c r="C12" s="2"/>
      <c r="D12" s="16"/>
      <c r="E12" s="16"/>
      <c r="F12" s="16"/>
      <c r="G12" s="16"/>
      <c r="H12" s="16"/>
      <c r="I12" s="31"/>
    </row>
    <row r="13" spans="1:9" ht="12.75">
      <c r="A13" s="6"/>
      <c r="B13" s="1"/>
      <c r="C13" s="2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435</v>
      </c>
      <c r="D15" s="14">
        <f>SUM(D7:D13)</f>
        <v>8.58</v>
      </c>
      <c r="E15" s="14">
        <f>SUM(E7:E13)</f>
        <v>9.43</v>
      </c>
      <c r="F15" s="14">
        <f>SUM(F7:F13)</f>
        <v>72.11999999999999</v>
      </c>
      <c r="G15" s="14">
        <f>SUM(G7:G13)</f>
        <v>425.45</v>
      </c>
      <c r="H15" s="14">
        <f>SUM(H7:H13)</f>
        <v>16.99</v>
      </c>
      <c r="I15" s="32"/>
      <c r="J15" s="79">
        <f>SUM(G15*100)/G49</f>
        <v>25.81645408318062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 t="s">
        <v>151</v>
      </c>
      <c r="C18" s="2">
        <v>30</v>
      </c>
      <c r="D18" s="2">
        <v>0.7</v>
      </c>
      <c r="E18" s="16">
        <v>1.38</v>
      </c>
      <c r="F18" s="2">
        <v>3.7</v>
      </c>
      <c r="G18" s="16">
        <v>30.03</v>
      </c>
      <c r="H18" s="16">
        <v>2.02</v>
      </c>
      <c r="I18" s="31" t="s">
        <v>43</v>
      </c>
    </row>
    <row r="19" spans="1:9" ht="12.75">
      <c r="A19" s="6"/>
      <c r="B19" s="54" t="s">
        <v>153</v>
      </c>
      <c r="C19" s="2">
        <v>150</v>
      </c>
      <c r="D19" s="2">
        <v>5.16</v>
      </c>
      <c r="E19" s="16">
        <v>5.04</v>
      </c>
      <c r="F19" s="2">
        <v>8.6</v>
      </c>
      <c r="G19" s="16">
        <v>100.35</v>
      </c>
      <c r="H19" s="2">
        <v>5.47</v>
      </c>
      <c r="I19" s="31" t="s">
        <v>155</v>
      </c>
    </row>
    <row r="20" spans="1:9" ht="12.75">
      <c r="A20" s="6"/>
      <c r="B20" s="54" t="s">
        <v>154</v>
      </c>
      <c r="C20" s="2"/>
      <c r="D20" s="2"/>
      <c r="E20" s="2"/>
      <c r="F20" s="2"/>
      <c r="G20" s="2"/>
      <c r="H20" s="2"/>
      <c r="I20" s="31"/>
    </row>
    <row r="21" spans="1:9" ht="12.75">
      <c r="A21" s="6"/>
      <c r="B21" s="1" t="s">
        <v>216</v>
      </c>
      <c r="C21" s="2">
        <v>50</v>
      </c>
      <c r="D21" s="2">
        <v>9.67</v>
      </c>
      <c r="E21" s="2">
        <v>7.45</v>
      </c>
      <c r="F21" s="2">
        <v>10.89</v>
      </c>
      <c r="G21" s="2">
        <v>149.17</v>
      </c>
      <c r="H21" s="2">
        <v>0</v>
      </c>
      <c r="I21" s="31" t="s">
        <v>236</v>
      </c>
    </row>
    <row r="22" spans="1:9" ht="12.75">
      <c r="A22" s="6"/>
      <c r="B22" s="1" t="s">
        <v>121</v>
      </c>
      <c r="C22" s="2">
        <v>100</v>
      </c>
      <c r="D22" s="2">
        <v>2.04</v>
      </c>
      <c r="E22" s="16">
        <v>3.2</v>
      </c>
      <c r="F22" s="16">
        <v>13.63</v>
      </c>
      <c r="G22" s="16">
        <v>91.5</v>
      </c>
      <c r="H22" s="2">
        <v>12.11</v>
      </c>
      <c r="I22" s="31" t="s">
        <v>127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2"/>
      <c r="I23" s="31"/>
    </row>
    <row r="24" spans="1:9" ht="12.75">
      <c r="A24" s="6"/>
      <c r="B24" s="1" t="s">
        <v>104</v>
      </c>
      <c r="C24" s="2">
        <v>180</v>
      </c>
      <c r="D24" s="16">
        <v>0.9</v>
      </c>
      <c r="E24" s="2">
        <v>0</v>
      </c>
      <c r="F24" s="16">
        <v>18.18</v>
      </c>
      <c r="G24" s="16">
        <v>76</v>
      </c>
      <c r="H24" s="16">
        <v>3.6</v>
      </c>
      <c r="I24" s="31" t="s">
        <v>126</v>
      </c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550</v>
      </c>
      <c r="D28" s="14">
        <f t="shared" si="0"/>
        <v>20.79</v>
      </c>
      <c r="E28" s="14">
        <f t="shared" si="0"/>
        <v>17.51</v>
      </c>
      <c r="F28" s="14">
        <f t="shared" si="0"/>
        <v>69.9</v>
      </c>
      <c r="G28" s="14">
        <f t="shared" si="0"/>
        <v>512.05</v>
      </c>
      <c r="H28" s="14">
        <f t="shared" si="0"/>
        <v>23.200000000000003</v>
      </c>
      <c r="I28" s="31"/>
      <c r="J28" s="79">
        <f>SUM(G28*100)/G49</f>
        <v>31.07137222539108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211</v>
      </c>
      <c r="C31" s="2">
        <v>100</v>
      </c>
      <c r="D31" s="2">
        <v>13.61</v>
      </c>
      <c r="E31" s="2">
        <v>10.67</v>
      </c>
      <c r="F31" s="16">
        <v>14.63</v>
      </c>
      <c r="G31" s="16">
        <v>209</v>
      </c>
      <c r="H31" s="2">
        <v>1.33</v>
      </c>
      <c r="I31" s="31" t="s">
        <v>241</v>
      </c>
    </row>
    <row r="32" spans="1:9" ht="12.75">
      <c r="A32" s="6"/>
      <c r="B32" s="1" t="s">
        <v>98</v>
      </c>
      <c r="C32" s="2">
        <v>150</v>
      </c>
      <c r="D32" s="16">
        <v>4.35</v>
      </c>
      <c r="E32" s="2">
        <v>3.75</v>
      </c>
      <c r="F32" s="16">
        <v>6.3</v>
      </c>
      <c r="G32" s="16">
        <v>76</v>
      </c>
      <c r="H32" s="2">
        <v>0.45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250</v>
      </c>
      <c r="D34" s="14">
        <f t="shared" si="1"/>
        <v>17.96</v>
      </c>
      <c r="E34" s="14">
        <f t="shared" si="1"/>
        <v>14.42</v>
      </c>
      <c r="F34" s="14">
        <f t="shared" si="1"/>
        <v>20.93</v>
      </c>
      <c r="G34" s="20">
        <f t="shared" si="1"/>
        <v>285</v>
      </c>
      <c r="H34" s="14">
        <f t="shared" si="1"/>
        <v>1.78</v>
      </c>
      <c r="I34" s="31"/>
      <c r="J34" s="79">
        <f>SUM(G34*100)/G49</f>
        <v>17.2938991978058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 t="s">
        <v>177</v>
      </c>
      <c r="C38" s="2">
        <v>40</v>
      </c>
      <c r="D38" s="16">
        <v>5.08</v>
      </c>
      <c r="E38" s="16">
        <v>4.6</v>
      </c>
      <c r="F38" s="16">
        <v>0.28</v>
      </c>
      <c r="G38" s="16">
        <v>63</v>
      </c>
      <c r="H38" s="16">
        <v>0</v>
      </c>
      <c r="I38" s="31" t="s">
        <v>181</v>
      </c>
    </row>
    <row r="39" spans="1:9" ht="12.75">
      <c r="A39" s="6"/>
      <c r="B39" s="1" t="s">
        <v>238</v>
      </c>
      <c r="C39" s="2">
        <v>200</v>
      </c>
      <c r="D39" s="16">
        <v>4.76</v>
      </c>
      <c r="E39" s="2">
        <v>10.13</v>
      </c>
      <c r="F39" s="16">
        <v>16.1</v>
      </c>
      <c r="G39" s="16">
        <v>172.08</v>
      </c>
      <c r="H39" s="16">
        <v>0</v>
      </c>
      <c r="I39" s="31"/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63">
        <v>0</v>
      </c>
      <c r="I40" s="31"/>
    </row>
    <row r="41" spans="1:9" ht="12.75">
      <c r="A41" s="6"/>
      <c r="B41" s="1" t="s">
        <v>129</v>
      </c>
      <c r="C41" s="2">
        <v>200</v>
      </c>
      <c r="D41" s="16">
        <v>6.09</v>
      </c>
      <c r="E41" s="16">
        <v>5.42</v>
      </c>
      <c r="F41" s="2">
        <v>10.08</v>
      </c>
      <c r="G41" s="16">
        <v>113.33</v>
      </c>
      <c r="H41" s="16">
        <v>2.73</v>
      </c>
      <c r="I41" s="31" t="s">
        <v>130</v>
      </c>
    </row>
    <row r="42" spans="1:9" ht="12.75">
      <c r="A42" s="6"/>
      <c r="B42" s="1"/>
      <c r="C42" s="2"/>
      <c r="D42" s="16"/>
      <c r="E42" s="16"/>
      <c r="F42" s="2"/>
      <c r="G42" s="16"/>
      <c r="H42" s="16"/>
      <c r="I42" s="31"/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470</v>
      </c>
      <c r="D47" s="14">
        <f>SUM(D37:D46)</f>
        <v>18.52</v>
      </c>
      <c r="E47" s="14">
        <f>SUM(E37:E46)</f>
        <v>20.509999999999998</v>
      </c>
      <c r="F47" s="14">
        <f>SUM(F37:F46)</f>
        <v>41.96</v>
      </c>
      <c r="G47" s="14">
        <f>SUM(G37:G46)</f>
        <v>425.47999999999996</v>
      </c>
      <c r="H47" s="14">
        <f>SUM(H37:H46)</f>
        <v>2.73</v>
      </c>
      <c r="I47" s="31"/>
      <c r="J47" s="79">
        <f>SUM(G47*100)/G49</f>
        <v>25.81827449362249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65.85</v>
      </c>
      <c r="E49" s="25">
        <f>SUM(E15+E28+E34+E47)</f>
        <v>61.87</v>
      </c>
      <c r="F49" s="25">
        <f>SUM(F15+F28+F34+F47)</f>
        <v>204.91</v>
      </c>
      <c r="G49" s="25">
        <f>SUM(G15+G28+G34+G47)</f>
        <v>1647.98</v>
      </c>
      <c r="H49" s="43">
        <f>SUM(H15+H28+H34+H47)</f>
        <v>44.699999999999996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7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18.28125" style="0" customWidth="1"/>
    <col min="5" max="5" width="11.140625" style="0" customWidth="1"/>
    <col min="6" max="6" width="16.140625" style="0" customWidth="1"/>
  </cols>
  <sheetData>
    <row r="4" spans="2:7" ht="12.75" customHeight="1">
      <c r="B4" s="96" t="s">
        <v>196</v>
      </c>
      <c r="C4" s="96" t="s">
        <v>5</v>
      </c>
      <c r="D4" s="96"/>
      <c r="E4" s="96"/>
      <c r="F4" s="96" t="s">
        <v>197</v>
      </c>
      <c r="G4" s="96" t="s">
        <v>11</v>
      </c>
    </row>
    <row r="5" spans="2:7" ht="12.75">
      <c r="B5" s="96"/>
      <c r="C5" s="57" t="s">
        <v>6</v>
      </c>
      <c r="D5" s="57" t="s">
        <v>7</v>
      </c>
      <c r="E5" s="57" t="s">
        <v>8</v>
      </c>
      <c r="F5" s="96"/>
      <c r="G5" s="96"/>
    </row>
    <row r="6" spans="2:7" ht="12.75">
      <c r="B6" s="58" t="s">
        <v>198</v>
      </c>
      <c r="C6" s="59">
        <f>SUM('д1'!D49)</f>
        <v>42.129999999999995</v>
      </c>
      <c r="D6" s="59">
        <f>SUM('д1'!E49)</f>
        <v>42.82</v>
      </c>
      <c r="E6" s="59">
        <f>SUM('д1'!F49)</f>
        <v>222.73999999999998</v>
      </c>
      <c r="F6" s="59">
        <f>SUM('д1'!G49)</f>
        <v>1533.85</v>
      </c>
      <c r="G6" s="59">
        <f>SUM('д1'!H49)</f>
        <v>70.14</v>
      </c>
    </row>
    <row r="7" spans="2:7" ht="12.75">
      <c r="B7" s="58" t="s">
        <v>199</v>
      </c>
      <c r="C7" s="59">
        <f>SUM('д2'!D49)</f>
        <v>51.300000000000004</v>
      </c>
      <c r="D7" s="59">
        <f>SUM('д2'!E49)</f>
        <v>44.28999999999999</v>
      </c>
      <c r="E7" s="59">
        <f>SUM('д2'!F49)</f>
        <v>219.07000000000002</v>
      </c>
      <c r="F7" s="59">
        <f>SUM('д2'!G49)</f>
        <v>1466.75</v>
      </c>
      <c r="G7" s="59">
        <f>SUM('д2'!H49)</f>
        <v>29.5</v>
      </c>
    </row>
    <row r="8" spans="2:7" ht="12.75">
      <c r="B8" s="58" t="s">
        <v>200</v>
      </c>
      <c r="C8" s="76">
        <f>SUM('д3'!D49)</f>
        <v>59.540000000000006</v>
      </c>
      <c r="D8" s="59">
        <f>SUM('д3'!E49)</f>
        <v>44.769999999999996</v>
      </c>
      <c r="E8" s="59">
        <f>SUM('д3'!F49)</f>
        <v>226.99999999999997</v>
      </c>
      <c r="F8" s="59">
        <f>SUM('д3'!G49)</f>
        <v>1614.8600000000001</v>
      </c>
      <c r="G8" s="59">
        <f>SUM('д3'!H49)</f>
        <v>145.2</v>
      </c>
    </row>
    <row r="9" spans="2:7" ht="12.75">
      <c r="B9" s="58" t="s">
        <v>201</v>
      </c>
      <c r="C9" s="59">
        <f>SUM('д4'!D49)</f>
        <v>47.620000000000005</v>
      </c>
      <c r="D9" s="59">
        <f>SUM('д4'!E49)</f>
        <v>52.48</v>
      </c>
      <c r="E9" s="59">
        <f>SUM('д4'!F49)</f>
        <v>215.45000000000002</v>
      </c>
      <c r="F9" s="59">
        <f>SUM('д4'!G49)</f>
        <v>1458.42</v>
      </c>
      <c r="G9" s="59">
        <f>SUM('д4'!H49)</f>
        <v>23.2</v>
      </c>
    </row>
    <row r="10" spans="2:7" ht="12.75">
      <c r="B10" s="58" t="s">
        <v>202</v>
      </c>
      <c r="C10" s="59">
        <f>SUM('д5'!D49)</f>
        <v>42.88</v>
      </c>
      <c r="D10" s="59">
        <f>SUM('д5'!E49)</f>
        <v>51.89</v>
      </c>
      <c r="E10" s="59">
        <f>SUM('д5'!F49)</f>
        <v>217.52999999999997</v>
      </c>
      <c r="F10" s="59">
        <f>SUM('д5'!G49)</f>
        <v>1513.13</v>
      </c>
      <c r="G10" s="59">
        <f>SUM('д5'!H49)</f>
        <v>50.97</v>
      </c>
    </row>
    <row r="11" spans="2:7" ht="12.75">
      <c r="B11" s="58" t="s">
        <v>203</v>
      </c>
      <c r="C11" s="59">
        <f>SUM('д6'!D49)</f>
        <v>41.519999999999996</v>
      </c>
      <c r="D11" s="59">
        <f>SUM('д6'!E49)</f>
        <v>37.17</v>
      </c>
      <c r="E11" s="59">
        <f>SUM('д6'!F49)</f>
        <v>217.17</v>
      </c>
      <c r="F11" s="59">
        <f>SUM('д6'!G49)</f>
        <v>1381.0000000000002</v>
      </c>
      <c r="G11" s="59">
        <f>SUM('д6'!H49)</f>
        <v>30.6</v>
      </c>
    </row>
    <row r="12" spans="2:7" ht="12.75">
      <c r="B12" s="58" t="s">
        <v>204</v>
      </c>
      <c r="C12" s="59">
        <f>SUM('д7'!D49)</f>
        <v>42.089999999999996</v>
      </c>
      <c r="D12" s="59">
        <f>SUM('д7'!E49)</f>
        <v>49.45</v>
      </c>
      <c r="E12" s="59">
        <f>SUM('д7'!F49)</f>
        <v>245.77999999999997</v>
      </c>
      <c r="F12" s="59">
        <f>SUM('д7'!G49)</f>
        <v>1445.68</v>
      </c>
      <c r="G12" s="59">
        <f>SUM('д7'!H49)</f>
        <v>116.29000000000002</v>
      </c>
    </row>
    <row r="13" spans="2:7" ht="12.75">
      <c r="B13" s="58" t="s">
        <v>205</v>
      </c>
      <c r="C13" s="59">
        <f>SUM('д8'!D49)</f>
        <v>41.019999999999996</v>
      </c>
      <c r="D13" s="59">
        <f>SUM('д8'!E49)</f>
        <v>36.89</v>
      </c>
      <c r="E13" s="59">
        <f>SUM('д8'!F49)</f>
        <v>249.04999999999998</v>
      </c>
      <c r="F13" s="59">
        <f>SUM('д8'!G49)</f>
        <v>1499.0700000000002</v>
      </c>
      <c r="G13" s="59">
        <f>SUM('д8'!H49)</f>
        <v>32.2</v>
      </c>
    </row>
    <row r="14" spans="2:7" ht="12.75">
      <c r="B14" s="58" t="s">
        <v>206</v>
      </c>
      <c r="C14" s="76">
        <f>SUM('д9'!D49)</f>
        <v>77.78</v>
      </c>
      <c r="D14" s="59">
        <f>SUM('д9'!E49)</f>
        <v>58.15</v>
      </c>
      <c r="E14" s="59">
        <f>SUM('д9'!F49)</f>
        <v>191.82</v>
      </c>
      <c r="F14" s="59">
        <f>SUM('д9'!G49)</f>
        <v>1612.1999999999998</v>
      </c>
      <c r="G14" s="59">
        <f>SUM('д9'!H49)</f>
        <v>73.59</v>
      </c>
    </row>
    <row r="15" spans="2:7" ht="12.75">
      <c r="B15" s="58" t="s">
        <v>207</v>
      </c>
      <c r="C15" s="76">
        <f>SUM('д10'!D49)</f>
        <v>65.85</v>
      </c>
      <c r="D15" s="59">
        <f>SUM('д10'!E49)</f>
        <v>61.87</v>
      </c>
      <c r="E15" s="59">
        <f>SUM('д10'!F49)</f>
        <v>204.91</v>
      </c>
      <c r="F15" s="59">
        <f>SUM('д10'!G49)</f>
        <v>1647.98</v>
      </c>
      <c r="G15" s="59">
        <f>SUM('д10'!H49)</f>
        <v>44.699999999999996</v>
      </c>
    </row>
    <row r="16" spans="2:7" ht="12.75">
      <c r="B16" s="60" t="s">
        <v>208</v>
      </c>
      <c r="C16" s="61">
        <f>SUM(C6:C15)</f>
        <v>511.73</v>
      </c>
      <c r="D16" s="61">
        <f>SUM(D6:D15)</f>
        <v>479.78</v>
      </c>
      <c r="E16" s="61">
        <f>SUM(E6:E15)</f>
        <v>2210.52</v>
      </c>
      <c r="F16" s="61">
        <f>SUM(F6:F15)</f>
        <v>15172.939999999999</v>
      </c>
      <c r="G16" s="61">
        <f>SUM(G6:G15)</f>
        <v>616.3900000000001</v>
      </c>
    </row>
    <row r="17" spans="2:7" ht="25.5">
      <c r="B17" s="62" t="s">
        <v>209</v>
      </c>
      <c r="C17" s="77">
        <f>SUM(C16)/10</f>
        <v>51.173</v>
      </c>
      <c r="D17" s="78">
        <f>SUM(D16)/10</f>
        <v>47.977999999999994</v>
      </c>
      <c r="E17" s="78">
        <f>SUM(E16/10)</f>
        <v>221.052</v>
      </c>
      <c r="F17" s="78">
        <f>SUM(F16)/10</f>
        <v>1517.2939999999999</v>
      </c>
      <c r="G17" s="61">
        <f>SUM(G16/10)</f>
        <v>61.63900000000001</v>
      </c>
    </row>
    <row r="21" spans="3:6" ht="12.75">
      <c r="C21" s="84"/>
      <c r="D21" s="84"/>
      <c r="E21" s="84"/>
      <c r="F21" s="84"/>
    </row>
    <row r="23" ht="12.75">
      <c r="B23" t="s">
        <v>255</v>
      </c>
    </row>
    <row r="24" spans="1:2" ht="12.75">
      <c r="A24" t="s">
        <v>256</v>
      </c>
      <c r="B24" t="s">
        <v>257</v>
      </c>
    </row>
    <row r="25" spans="1:2" ht="12.75">
      <c r="A25" t="s">
        <v>258</v>
      </c>
      <c r="B25" t="s">
        <v>259</v>
      </c>
    </row>
    <row r="26" spans="1:2" ht="12.75">
      <c r="A26" t="s">
        <v>260</v>
      </c>
      <c r="B26" t="s">
        <v>261</v>
      </c>
    </row>
    <row r="27" spans="1:2" ht="12.75">
      <c r="A27" t="s">
        <v>262</v>
      </c>
      <c r="B27" t="s">
        <v>263</v>
      </c>
    </row>
  </sheetData>
  <sheetProtection/>
  <mergeCells count="4">
    <mergeCell ref="F4:F5"/>
    <mergeCell ref="G4:G5"/>
    <mergeCell ref="B4:B5"/>
    <mergeCell ref="C4:E4"/>
  </mergeCells>
  <printOptions/>
  <pageMargins left="0.75" right="0.75" top="1" bottom="1" header="0.5" footer="0.5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N42"/>
  <sheetViews>
    <sheetView tabSelected="1" view="pageLayout" workbookViewId="0" topLeftCell="A7">
      <selection activeCell="I26" sqref="I26"/>
    </sheetView>
  </sheetViews>
  <sheetFormatPr defaultColWidth="9.140625" defaultRowHeight="12.75"/>
  <cols>
    <col min="1" max="1" width="12.00390625" style="0" customWidth="1"/>
    <col min="2" max="2" width="51.8515625" style="0" customWidth="1"/>
    <col min="3" max="3" width="17.140625" style="0" customWidth="1"/>
  </cols>
  <sheetData>
    <row r="2" ht="13.5" thickBot="1"/>
    <row r="3" spans="2:14" ht="12.75" customHeight="1">
      <c r="B3" s="106" t="s">
        <v>50</v>
      </c>
      <c r="C3" s="36" t="s">
        <v>90</v>
      </c>
      <c r="D3" s="106">
        <v>1</v>
      </c>
      <c r="E3" s="106">
        <v>2</v>
      </c>
      <c r="F3" s="106">
        <v>3</v>
      </c>
      <c r="G3" s="106">
        <v>4</v>
      </c>
      <c r="H3" s="106">
        <v>5</v>
      </c>
      <c r="I3" s="106">
        <v>6</v>
      </c>
      <c r="J3" s="106">
        <v>7</v>
      </c>
      <c r="K3" s="106">
        <v>8</v>
      </c>
      <c r="L3" s="106">
        <v>9</v>
      </c>
      <c r="M3" s="106">
        <v>10</v>
      </c>
      <c r="N3" s="106" t="s">
        <v>51</v>
      </c>
    </row>
    <row r="4" spans="2:14" ht="13.5" customHeight="1" thickBot="1">
      <c r="B4" s="107"/>
      <c r="C4" s="37" t="s">
        <v>89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2:14" ht="15">
      <c r="B5" s="69" t="s">
        <v>92</v>
      </c>
      <c r="C5" s="104">
        <v>240</v>
      </c>
      <c r="D5" s="105">
        <v>142.5</v>
      </c>
      <c r="E5" s="105">
        <v>239.2</v>
      </c>
      <c r="F5" s="102">
        <v>380.39</v>
      </c>
      <c r="G5" s="102">
        <v>230</v>
      </c>
      <c r="H5" s="102">
        <v>127.2</v>
      </c>
      <c r="I5" s="102">
        <v>174.5</v>
      </c>
      <c r="J5" s="102">
        <v>345</v>
      </c>
      <c r="K5" s="102">
        <v>231.1</v>
      </c>
      <c r="L5" s="102">
        <v>100</v>
      </c>
      <c r="M5" s="102">
        <v>400.5</v>
      </c>
      <c r="N5" s="103">
        <f>SUM(D5:M6)/10</f>
        <v>237.039</v>
      </c>
    </row>
    <row r="6" spans="2:14" ht="15">
      <c r="B6" s="56" t="s">
        <v>52</v>
      </c>
      <c r="C6" s="100"/>
      <c r="D6" s="102"/>
      <c r="E6" s="102"/>
      <c r="F6" s="97"/>
      <c r="G6" s="97"/>
      <c r="H6" s="97"/>
      <c r="I6" s="97"/>
      <c r="J6" s="97"/>
      <c r="K6" s="97"/>
      <c r="L6" s="97"/>
      <c r="M6" s="97"/>
      <c r="N6" s="98"/>
    </row>
    <row r="7" spans="2:14" ht="15.75">
      <c r="B7" s="69" t="s">
        <v>91</v>
      </c>
      <c r="C7" s="70">
        <v>150</v>
      </c>
      <c r="D7" s="71">
        <v>150</v>
      </c>
      <c r="E7" s="71">
        <v>150</v>
      </c>
      <c r="F7" s="64">
        <v>150</v>
      </c>
      <c r="G7" s="64">
        <v>150</v>
      </c>
      <c r="H7" s="64">
        <v>150</v>
      </c>
      <c r="I7" s="64">
        <v>150</v>
      </c>
      <c r="J7" s="64">
        <v>150</v>
      </c>
      <c r="K7" s="64">
        <v>150</v>
      </c>
      <c r="L7" s="64">
        <v>150</v>
      </c>
      <c r="M7" s="64">
        <v>150</v>
      </c>
      <c r="N7" s="72">
        <f>SUM(D7:M7)/10</f>
        <v>150</v>
      </c>
    </row>
    <row r="8" spans="2:14" ht="15">
      <c r="B8" s="55" t="s">
        <v>53</v>
      </c>
      <c r="C8" s="99">
        <v>30</v>
      </c>
      <c r="D8" s="101">
        <v>0</v>
      </c>
      <c r="E8" s="101">
        <v>0</v>
      </c>
      <c r="F8" s="97">
        <v>70.35</v>
      </c>
      <c r="G8" s="97">
        <v>0</v>
      </c>
      <c r="H8" s="97">
        <v>0</v>
      </c>
      <c r="I8" s="97">
        <v>29.4</v>
      </c>
      <c r="J8" s="97">
        <v>0</v>
      </c>
      <c r="K8" s="97">
        <v>0</v>
      </c>
      <c r="L8" s="97">
        <v>131.32</v>
      </c>
      <c r="M8" s="97">
        <v>68.9</v>
      </c>
      <c r="N8" s="103">
        <f>SUM(D8:M9)/10</f>
        <v>29.997000000000003</v>
      </c>
    </row>
    <row r="9" spans="2:14" ht="15">
      <c r="B9" s="56" t="s">
        <v>54</v>
      </c>
      <c r="C9" s="100"/>
      <c r="D9" s="102"/>
      <c r="E9" s="102"/>
      <c r="F9" s="97"/>
      <c r="G9" s="97"/>
      <c r="H9" s="97"/>
      <c r="I9" s="97"/>
      <c r="J9" s="97"/>
      <c r="K9" s="97"/>
      <c r="L9" s="97"/>
      <c r="M9" s="97"/>
      <c r="N9" s="98"/>
    </row>
    <row r="10" spans="2:14" ht="15.75">
      <c r="B10" s="67" t="s">
        <v>55</v>
      </c>
      <c r="C10" s="68">
        <v>9</v>
      </c>
      <c r="D10" s="64">
        <v>21</v>
      </c>
      <c r="E10" s="64">
        <v>11.1</v>
      </c>
      <c r="F10" s="64">
        <v>10.5</v>
      </c>
      <c r="G10" s="64">
        <v>4</v>
      </c>
      <c r="H10" s="64">
        <v>0</v>
      </c>
      <c r="I10" s="64">
        <v>16</v>
      </c>
      <c r="J10" s="64">
        <v>6</v>
      </c>
      <c r="K10" s="64">
        <v>6</v>
      </c>
      <c r="L10" s="64">
        <v>11.6</v>
      </c>
      <c r="M10" s="64">
        <v>4</v>
      </c>
      <c r="N10" s="65">
        <f>SUM(D10:M10)/10</f>
        <v>9.02</v>
      </c>
    </row>
    <row r="11" spans="2:14" ht="15.75">
      <c r="B11" s="67" t="s">
        <v>56</v>
      </c>
      <c r="C11" s="68">
        <v>4.3</v>
      </c>
      <c r="D11" s="64">
        <v>0</v>
      </c>
      <c r="E11" s="64">
        <v>10.6</v>
      </c>
      <c r="F11" s="64">
        <v>0</v>
      </c>
      <c r="G11" s="64">
        <v>0</v>
      </c>
      <c r="H11" s="64">
        <v>10.6</v>
      </c>
      <c r="I11" s="64">
        <v>2.2</v>
      </c>
      <c r="J11" s="64">
        <v>0</v>
      </c>
      <c r="K11" s="64">
        <v>20</v>
      </c>
      <c r="L11" s="64">
        <v>0</v>
      </c>
      <c r="M11" s="64">
        <v>0</v>
      </c>
      <c r="N11" s="65">
        <f>SUM(D11:M11)/10</f>
        <v>4.34</v>
      </c>
    </row>
    <row r="12" spans="2:14" ht="15.75">
      <c r="B12" s="67" t="s">
        <v>57</v>
      </c>
      <c r="C12" s="68">
        <v>55</v>
      </c>
      <c r="D12" s="64">
        <v>0</v>
      </c>
      <c r="E12" s="64">
        <v>130</v>
      </c>
      <c r="F12" s="64">
        <v>54</v>
      </c>
      <c r="G12" s="64">
        <v>0</v>
      </c>
      <c r="H12" s="64">
        <v>30.59</v>
      </c>
      <c r="I12" s="64">
        <v>75.5</v>
      </c>
      <c r="J12" s="64">
        <v>0</v>
      </c>
      <c r="K12" s="64">
        <v>54</v>
      </c>
      <c r="L12" s="64">
        <v>130</v>
      </c>
      <c r="M12" s="64">
        <v>74.2</v>
      </c>
      <c r="N12" s="65">
        <f>SUM(D12:M12)/10</f>
        <v>54.82900000000001</v>
      </c>
    </row>
    <row r="13" spans="2:14" ht="15">
      <c r="B13" s="55" t="s">
        <v>58</v>
      </c>
      <c r="C13" s="99">
        <v>23</v>
      </c>
      <c r="D13" s="101">
        <v>89</v>
      </c>
      <c r="E13" s="101">
        <v>0</v>
      </c>
      <c r="F13" s="97">
        <v>0</v>
      </c>
      <c r="G13" s="97">
        <v>147.5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8">
        <f>SUM(D13:M14)/10</f>
        <v>23.65</v>
      </c>
    </row>
    <row r="14" spans="2:14" ht="15">
      <c r="B14" s="56" t="s">
        <v>59</v>
      </c>
      <c r="C14" s="100"/>
      <c r="D14" s="102"/>
      <c r="E14" s="102"/>
      <c r="F14" s="97"/>
      <c r="G14" s="97"/>
      <c r="H14" s="97"/>
      <c r="I14" s="97"/>
      <c r="J14" s="97"/>
      <c r="K14" s="97"/>
      <c r="L14" s="97"/>
      <c r="M14" s="97"/>
      <c r="N14" s="98"/>
    </row>
    <row r="15" spans="2:14" ht="15">
      <c r="B15" s="55" t="s">
        <v>60</v>
      </c>
      <c r="C15" s="99">
        <v>34</v>
      </c>
      <c r="D15" s="101">
        <v>135</v>
      </c>
      <c r="E15" s="97">
        <v>0</v>
      </c>
      <c r="F15" s="97">
        <v>47.5</v>
      </c>
      <c r="G15" s="97">
        <v>0</v>
      </c>
      <c r="H15" s="97">
        <v>24.8</v>
      </c>
      <c r="I15" s="97">
        <v>0</v>
      </c>
      <c r="J15" s="97">
        <v>31</v>
      </c>
      <c r="K15" s="97">
        <v>0</v>
      </c>
      <c r="L15" s="97">
        <v>83.75</v>
      </c>
      <c r="M15" s="97">
        <v>24</v>
      </c>
      <c r="N15" s="98">
        <f>SUM(D15:M16)/10</f>
        <v>34.605000000000004</v>
      </c>
    </row>
    <row r="16" spans="2:14" ht="15">
      <c r="B16" s="56" t="s">
        <v>61</v>
      </c>
      <c r="C16" s="100"/>
      <c r="D16" s="102"/>
      <c r="E16" s="97"/>
      <c r="F16" s="97"/>
      <c r="G16" s="97"/>
      <c r="H16" s="97"/>
      <c r="I16" s="97"/>
      <c r="J16" s="97"/>
      <c r="K16" s="97"/>
      <c r="L16" s="97"/>
      <c r="M16" s="97"/>
      <c r="N16" s="98"/>
    </row>
    <row r="17" spans="2:14" ht="15.75">
      <c r="B17" s="49" t="s">
        <v>62</v>
      </c>
      <c r="C17" s="50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f>SUM(D17:M17)</f>
        <v>0</v>
      </c>
    </row>
    <row r="18" spans="2:14" ht="15.75">
      <c r="B18" s="56" t="s">
        <v>63</v>
      </c>
      <c r="C18" s="66" t="s">
        <v>64</v>
      </c>
      <c r="D18" s="64">
        <v>1.3</v>
      </c>
      <c r="E18" s="64">
        <v>3.55</v>
      </c>
      <c r="F18" s="64">
        <v>4.33</v>
      </c>
      <c r="G18" s="64">
        <v>13.2</v>
      </c>
      <c r="H18" s="64">
        <v>41.31</v>
      </c>
      <c r="I18" s="64">
        <v>4</v>
      </c>
      <c r="J18" s="64"/>
      <c r="K18" s="64">
        <v>13.03</v>
      </c>
      <c r="L18" s="64">
        <v>34.8</v>
      </c>
      <c r="M18" s="64">
        <v>64.87</v>
      </c>
      <c r="N18" s="65">
        <f>SUM(D18:M18)/10</f>
        <v>18.038999999999998</v>
      </c>
    </row>
    <row r="19" spans="2:14" ht="15.75">
      <c r="B19" s="67" t="s">
        <v>65</v>
      </c>
      <c r="C19" s="68">
        <v>160</v>
      </c>
      <c r="D19" s="64">
        <v>188</v>
      </c>
      <c r="E19" s="64">
        <v>13.5</v>
      </c>
      <c r="F19" s="64">
        <v>153.75</v>
      </c>
      <c r="G19" s="64">
        <v>138.1</v>
      </c>
      <c r="H19" s="64">
        <v>117.81</v>
      </c>
      <c r="I19" s="64">
        <v>156</v>
      </c>
      <c r="J19" s="64">
        <v>175</v>
      </c>
      <c r="K19" s="64">
        <v>187.5</v>
      </c>
      <c r="L19" s="64">
        <v>91</v>
      </c>
      <c r="M19" s="64">
        <v>300.38</v>
      </c>
      <c r="N19" s="65">
        <f>SUM(D19:M19)/10</f>
        <v>152.10399999999998</v>
      </c>
    </row>
    <row r="20" spans="2:14" ht="15.75">
      <c r="B20" s="49" t="s">
        <v>66</v>
      </c>
      <c r="C20" s="50">
        <v>172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2:14" ht="15.75">
      <c r="B21" s="49" t="s">
        <v>67</v>
      </c>
      <c r="C21" s="50">
        <v>185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2:14" ht="15.75">
      <c r="B22" s="49" t="s">
        <v>68</v>
      </c>
      <c r="C22" s="50">
        <v>200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2:14" ht="15.75">
      <c r="B23" s="73" t="s">
        <v>69</v>
      </c>
      <c r="C23" s="74">
        <v>256</v>
      </c>
      <c r="D23" s="14">
        <v>228.86</v>
      </c>
      <c r="E23" s="14">
        <v>351.1</v>
      </c>
      <c r="F23" s="14">
        <v>92.17</v>
      </c>
      <c r="G23" s="14">
        <v>163.38</v>
      </c>
      <c r="H23" s="14">
        <v>375.92</v>
      </c>
      <c r="I23" s="14">
        <v>92.97</v>
      </c>
      <c r="J23" s="14">
        <v>262.53</v>
      </c>
      <c r="K23" s="14">
        <v>274.72</v>
      </c>
      <c r="L23" s="14">
        <v>261.2</v>
      </c>
      <c r="M23" s="14">
        <v>307.6</v>
      </c>
      <c r="N23" s="75">
        <f>SUM(D23:M23)/10</f>
        <v>241.045</v>
      </c>
    </row>
    <row r="24" spans="2:14" ht="15.75">
      <c r="B24" s="67" t="s">
        <v>70</v>
      </c>
      <c r="C24" s="68">
        <v>108</v>
      </c>
      <c r="D24" s="64">
        <v>135.45</v>
      </c>
      <c r="E24" s="64">
        <v>102.6</v>
      </c>
      <c r="F24" s="64">
        <v>135.45</v>
      </c>
      <c r="G24" s="64">
        <v>78</v>
      </c>
      <c r="H24" s="64">
        <v>76.27</v>
      </c>
      <c r="I24" s="64">
        <v>174.24</v>
      </c>
      <c r="J24" s="64">
        <v>55.71</v>
      </c>
      <c r="K24" s="64">
        <v>102.6</v>
      </c>
      <c r="L24" s="64">
        <v>76.27</v>
      </c>
      <c r="M24" s="64">
        <v>146</v>
      </c>
      <c r="N24" s="65">
        <f aca="true" t="shared" si="0" ref="N24:N42">SUM(D24:M24)/10</f>
        <v>108.25900000000001</v>
      </c>
    </row>
    <row r="25" spans="2:14" ht="15.75">
      <c r="B25" s="67" t="s">
        <v>71</v>
      </c>
      <c r="C25" s="68">
        <v>9</v>
      </c>
      <c r="D25" s="64">
        <v>17.1</v>
      </c>
      <c r="E25" s="64">
        <v>0</v>
      </c>
      <c r="F25" s="64">
        <v>15</v>
      </c>
      <c r="G25" s="64">
        <v>0</v>
      </c>
      <c r="H25" s="64">
        <v>15</v>
      </c>
      <c r="I25" s="64">
        <v>0</v>
      </c>
      <c r="J25" s="64">
        <v>28</v>
      </c>
      <c r="K25" s="64">
        <v>0</v>
      </c>
      <c r="L25" s="64">
        <v>15</v>
      </c>
      <c r="M25" s="64">
        <v>0</v>
      </c>
      <c r="N25" s="65">
        <f t="shared" si="0"/>
        <v>9.01</v>
      </c>
    </row>
    <row r="26" spans="2:14" ht="15.75">
      <c r="B26" s="67" t="s">
        <v>72</v>
      </c>
      <c r="C26" s="68">
        <v>100</v>
      </c>
      <c r="D26" s="64">
        <v>0</v>
      </c>
      <c r="E26" s="64">
        <v>200</v>
      </c>
      <c r="F26" s="64">
        <v>0</v>
      </c>
      <c r="G26" s="64">
        <v>200</v>
      </c>
      <c r="H26" s="64">
        <v>0</v>
      </c>
      <c r="I26" s="64">
        <v>220</v>
      </c>
      <c r="J26" s="64">
        <v>0</v>
      </c>
      <c r="K26" s="64">
        <v>200</v>
      </c>
      <c r="L26" s="64">
        <v>0</v>
      </c>
      <c r="M26" s="64">
        <v>180</v>
      </c>
      <c r="N26" s="65">
        <f t="shared" si="0"/>
        <v>100</v>
      </c>
    </row>
    <row r="27" spans="2:14" ht="15.75">
      <c r="B27" s="49" t="s">
        <v>73</v>
      </c>
      <c r="C27" s="5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2">
        <f t="shared" si="0"/>
        <v>0</v>
      </c>
    </row>
    <row r="28" spans="2:14" ht="15.75">
      <c r="B28" s="67" t="s">
        <v>74</v>
      </c>
      <c r="C28" s="68">
        <v>40</v>
      </c>
      <c r="D28" s="64">
        <v>40</v>
      </c>
      <c r="E28" s="64">
        <v>40</v>
      </c>
      <c r="F28" s="64">
        <v>40</v>
      </c>
      <c r="G28" s="64">
        <v>40</v>
      </c>
      <c r="H28" s="64">
        <v>40</v>
      </c>
      <c r="I28" s="64">
        <v>40</v>
      </c>
      <c r="J28" s="64">
        <v>40</v>
      </c>
      <c r="K28" s="64">
        <v>40</v>
      </c>
      <c r="L28" s="64">
        <v>40</v>
      </c>
      <c r="M28" s="64">
        <v>40</v>
      </c>
      <c r="N28" s="65">
        <f t="shared" si="0"/>
        <v>40</v>
      </c>
    </row>
    <row r="29" spans="2:14" ht="15.75">
      <c r="B29" s="67" t="s">
        <v>75</v>
      </c>
      <c r="C29" s="68">
        <v>60</v>
      </c>
      <c r="D29" s="64">
        <v>60</v>
      </c>
      <c r="E29" s="64">
        <v>60</v>
      </c>
      <c r="F29" s="64">
        <v>60</v>
      </c>
      <c r="G29" s="64">
        <v>60</v>
      </c>
      <c r="H29" s="64">
        <v>60</v>
      </c>
      <c r="I29" s="64">
        <v>60</v>
      </c>
      <c r="J29" s="64">
        <v>60</v>
      </c>
      <c r="K29" s="64">
        <v>60</v>
      </c>
      <c r="L29" s="64">
        <v>60</v>
      </c>
      <c r="M29" s="64">
        <v>60</v>
      </c>
      <c r="N29" s="65">
        <f t="shared" si="0"/>
        <v>60</v>
      </c>
    </row>
    <row r="30" spans="2:14" ht="15.75">
      <c r="B30" s="67" t="s">
        <v>76</v>
      </c>
      <c r="C30" s="68">
        <v>30</v>
      </c>
      <c r="D30" s="64">
        <v>33.3</v>
      </c>
      <c r="E30" s="64">
        <v>46</v>
      </c>
      <c r="F30" s="64">
        <v>25.31</v>
      </c>
      <c r="G30" s="64">
        <v>31.05</v>
      </c>
      <c r="H30" s="64">
        <v>6.04</v>
      </c>
      <c r="I30" s="64">
        <v>57.3</v>
      </c>
      <c r="J30" s="64">
        <v>33.8</v>
      </c>
      <c r="K30" s="64">
        <v>33.3</v>
      </c>
      <c r="L30" s="64">
        <v>11.2</v>
      </c>
      <c r="M30" s="64">
        <v>6.33</v>
      </c>
      <c r="N30" s="65">
        <f t="shared" si="0"/>
        <v>28.363</v>
      </c>
    </row>
    <row r="31" spans="2:14" ht="15.75">
      <c r="B31" s="67" t="s">
        <v>77</v>
      </c>
      <c r="C31" s="68">
        <v>8</v>
      </c>
      <c r="D31" s="64">
        <v>0</v>
      </c>
      <c r="E31" s="64">
        <v>0</v>
      </c>
      <c r="F31" s="64">
        <v>0</v>
      </c>
      <c r="G31" s="64">
        <v>33.95</v>
      </c>
      <c r="H31" s="64">
        <v>6</v>
      </c>
      <c r="I31" s="64">
        <v>0</v>
      </c>
      <c r="J31" s="64">
        <v>12</v>
      </c>
      <c r="K31" s="64">
        <v>27.65</v>
      </c>
      <c r="L31" s="64">
        <v>0</v>
      </c>
      <c r="M31" s="64">
        <v>0</v>
      </c>
      <c r="N31" s="65">
        <f t="shared" si="0"/>
        <v>7.959999999999999</v>
      </c>
    </row>
    <row r="32" spans="2:14" ht="15.75">
      <c r="B32" s="67" t="s">
        <v>78</v>
      </c>
      <c r="C32" s="68">
        <v>25</v>
      </c>
      <c r="D32" s="64">
        <v>47.35</v>
      </c>
      <c r="E32" s="64">
        <v>36.49</v>
      </c>
      <c r="F32" s="64">
        <v>39.8</v>
      </c>
      <c r="G32" s="64">
        <v>20.8</v>
      </c>
      <c r="H32" s="64">
        <v>28.61</v>
      </c>
      <c r="I32" s="64">
        <v>14</v>
      </c>
      <c r="J32" s="64">
        <v>1</v>
      </c>
      <c r="K32" s="64">
        <v>37.33</v>
      </c>
      <c r="L32" s="64">
        <v>27.55</v>
      </c>
      <c r="M32" s="64">
        <v>10.33</v>
      </c>
      <c r="N32" s="65">
        <f t="shared" si="0"/>
        <v>26.326</v>
      </c>
    </row>
    <row r="33" spans="2:14" ht="15.75">
      <c r="B33" s="67" t="s">
        <v>79</v>
      </c>
      <c r="C33" s="68">
        <v>18</v>
      </c>
      <c r="D33" s="64">
        <v>20</v>
      </c>
      <c r="E33" s="64">
        <v>16.85</v>
      </c>
      <c r="F33" s="64">
        <v>18.43</v>
      </c>
      <c r="G33" s="64">
        <v>18.1</v>
      </c>
      <c r="H33" s="64">
        <v>26.63</v>
      </c>
      <c r="I33" s="64">
        <v>10.9</v>
      </c>
      <c r="J33" s="64">
        <v>3.5</v>
      </c>
      <c r="K33" s="64">
        <v>19.9</v>
      </c>
      <c r="L33" s="64">
        <v>17.85</v>
      </c>
      <c r="M33" s="64">
        <v>28.93</v>
      </c>
      <c r="N33" s="65">
        <f>SUM(D33:M33)/10</f>
        <v>18.109</v>
      </c>
    </row>
    <row r="34" spans="2:14" ht="15.75">
      <c r="B34" s="67" t="s">
        <v>80</v>
      </c>
      <c r="C34" s="68">
        <v>9</v>
      </c>
      <c r="D34" s="64">
        <v>12.11</v>
      </c>
      <c r="E34" s="64">
        <v>12.05</v>
      </c>
      <c r="F34" s="64">
        <v>5.58</v>
      </c>
      <c r="G34" s="64">
        <v>19.19</v>
      </c>
      <c r="H34" s="64">
        <v>2</v>
      </c>
      <c r="I34" s="64">
        <v>5</v>
      </c>
      <c r="J34" s="64">
        <v>16.85</v>
      </c>
      <c r="K34" s="64">
        <v>4.04</v>
      </c>
      <c r="L34" s="64">
        <v>4</v>
      </c>
      <c r="M34" s="64">
        <v>6.06</v>
      </c>
      <c r="N34" s="65">
        <f t="shared" si="0"/>
        <v>8.688</v>
      </c>
    </row>
    <row r="35" spans="2:14" ht="15.75">
      <c r="B35" s="67" t="s">
        <v>81</v>
      </c>
      <c r="C35" s="68">
        <v>7</v>
      </c>
      <c r="D35" s="64">
        <v>0</v>
      </c>
      <c r="E35" s="64">
        <v>0</v>
      </c>
      <c r="F35" s="64">
        <v>20</v>
      </c>
      <c r="G35" s="64">
        <v>0</v>
      </c>
      <c r="H35" s="64">
        <v>0</v>
      </c>
      <c r="I35" s="64">
        <v>0</v>
      </c>
      <c r="J35" s="64">
        <v>50</v>
      </c>
      <c r="K35" s="64">
        <v>0</v>
      </c>
      <c r="L35" s="64">
        <v>0</v>
      </c>
      <c r="M35" s="64"/>
      <c r="N35" s="65">
        <f t="shared" si="0"/>
        <v>7</v>
      </c>
    </row>
    <row r="36" spans="2:14" ht="15.75">
      <c r="B36" s="67" t="s">
        <v>82</v>
      </c>
      <c r="C36" s="68">
        <v>0.5</v>
      </c>
      <c r="D36" s="64">
        <v>0.2</v>
      </c>
      <c r="E36" s="64">
        <v>0.33</v>
      </c>
      <c r="F36" s="64">
        <v>0</v>
      </c>
      <c r="G36" s="64">
        <v>0.2</v>
      </c>
      <c r="H36" s="64">
        <v>0.33</v>
      </c>
      <c r="I36" s="64">
        <v>0</v>
      </c>
      <c r="J36" s="64">
        <v>0.2</v>
      </c>
      <c r="K36" s="64">
        <v>0.2</v>
      </c>
      <c r="L36" s="64">
        <v>0.2</v>
      </c>
      <c r="M36" s="64"/>
      <c r="N36" s="65">
        <f t="shared" si="0"/>
        <v>0.16599999999999998</v>
      </c>
    </row>
    <row r="37" spans="2:14" ht="15.75">
      <c r="B37" s="67" t="s">
        <v>83</v>
      </c>
      <c r="C37" s="68">
        <v>0.5</v>
      </c>
      <c r="D37" s="64">
        <v>0</v>
      </c>
      <c r="E37" s="64">
        <v>0</v>
      </c>
      <c r="F37" s="64">
        <v>2.22</v>
      </c>
      <c r="G37" s="64">
        <v>0</v>
      </c>
      <c r="H37" s="64">
        <v>0</v>
      </c>
      <c r="I37" s="64">
        <v>2</v>
      </c>
      <c r="J37" s="64">
        <v>0</v>
      </c>
      <c r="K37" s="64">
        <v>0</v>
      </c>
      <c r="L37" s="64">
        <v>0</v>
      </c>
      <c r="M37" s="64">
        <v>2</v>
      </c>
      <c r="N37" s="65">
        <f t="shared" si="0"/>
        <v>0.6220000000000001</v>
      </c>
    </row>
    <row r="38" spans="2:14" ht="15.75">
      <c r="B38" s="67" t="s">
        <v>84</v>
      </c>
      <c r="C38" s="68">
        <v>1</v>
      </c>
      <c r="D38" s="64">
        <v>3</v>
      </c>
      <c r="E38" s="64">
        <v>0</v>
      </c>
      <c r="F38" s="64">
        <v>0</v>
      </c>
      <c r="G38" s="64">
        <v>3</v>
      </c>
      <c r="H38" s="64">
        <v>0</v>
      </c>
      <c r="I38" s="64">
        <v>0</v>
      </c>
      <c r="J38" s="64">
        <v>0</v>
      </c>
      <c r="K38" s="64">
        <v>0</v>
      </c>
      <c r="L38" s="64">
        <v>3</v>
      </c>
      <c r="M38" s="64"/>
      <c r="N38" s="65">
        <f t="shared" si="0"/>
        <v>0.9</v>
      </c>
    </row>
    <row r="39" spans="2:14" ht="15.75">
      <c r="B39" s="67" t="s">
        <v>85</v>
      </c>
      <c r="C39" s="68">
        <v>37</v>
      </c>
      <c r="D39" s="64">
        <v>47.76</v>
      </c>
      <c r="E39" s="64">
        <v>40.36</v>
      </c>
      <c r="F39" s="64">
        <v>40.45</v>
      </c>
      <c r="G39" s="64">
        <v>35.95</v>
      </c>
      <c r="H39" s="64">
        <v>38.19</v>
      </c>
      <c r="I39" s="64">
        <v>45</v>
      </c>
      <c r="J39" s="64">
        <v>26.27</v>
      </c>
      <c r="K39" s="64">
        <v>25.64</v>
      </c>
      <c r="L39" s="64">
        <v>45.17</v>
      </c>
      <c r="M39" s="64"/>
      <c r="N39" s="65">
        <f t="shared" si="0"/>
        <v>34.479</v>
      </c>
    </row>
    <row r="40" spans="2:14" ht="15.75">
      <c r="B40" s="67" t="s">
        <v>86</v>
      </c>
      <c r="C40" s="68">
        <v>0.4</v>
      </c>
      <c r="D40" s="64">
        <v>0.32</v>
      </c>
      <c r="E40" s="64">
        <v>0.21</v>
      </c>
      <c r="F40" s="64">
        <v>0.14</v>
      </c>
      <c r="G40" s="64">
        <v>0</v>
      </c>
      <c r="H40" s="64">
        <v>0.19</v>
      </c>
      <c r="I40" s="64">
        <v>0</v>
      </c>
      <c r="J40" s="64">
        <v>0</v>
      </c>
      <c r="K40" s="64">
        <v>0</v>
      </c>
      <c r="L40" s="64">
        <v>0</v>
      </c>
      <c r="M40" s="64"/>
      <c r="N40" s="65">
        <f t="shared" si="0"/>
        <v>0.08600000000000001</v>
      </c>
    </row>
    <row r="41" spans="2:14" ht="15.75">
      <c r="B41" s="49" t="s">
        <v>87</v>
      </c>
      <c r="C41" s="50">
        <v>2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2">
        <f t="shared" si="0"/>
        <v>0</v>
      </c>
    </row>
    <row r="42" spans="2:14" ht="15.75">
      <c r="B42" s="67" t="s">
        <v>88</v>
      </c>
      <c r="C42" s="68">
        <v>4</v>
      </c>
      <c r="D42" s="64">
        <v>4</v>
      </c>
      <c r="E42" s="64">
        <v>4</v>
      </c>
      <c r="F42" s="64">
        <v>4</v>
      </c>
      <c r="G42" s="64">
        <v>4</v>
      </c>
      <c r="H42" s="64">
        <v>4</v>
      </c>
      <c r="I42" s="64">
        <v>4</v>
      </c>
      <c r="J42" s="64">
        <v>4</v>
      </c>
      <c r="K42" s="64">
        <v>4</v>
      </c>
      <c r="L42" s="64">
        <v>4</v>
      </c>
      <c r="M42" s="64"/>
      <c r="N42" s="65">
        <f t="shared" si="0"/>
        <v>3.6</v>
      </c>
    </row>
  </sheetData>
  <sheetProtection/>
  <mergeCells count="60">
    <mergeCell ref="B3:B4"/>
    <mergeCell ref="D3:D4"/>
    <mergeCell ref="E3:E4"/>
    <mergeCell ref="F3:F4"/>
    <mergeCell ref="K3:K4"/>
    <mergeCell ref="L3:L4"/>
    <mergeCell ref="M3:M4"/>
    <mergeCell ref="N3:N4"/>
    <mergeCell ref="G3:G4"/>
    <mergeCell ref="H3:H4"/>
    <mergeCell ref="I3:I4"/>
    <mergeCell ref="J3:J4"/>
    <mergeCell ref="M5:M6"/>
    <mergeCell ref="N5:N6"/>
    <mergeCell ref="G5:G6"/>
    <mergeCell ref="H5:H6"/>
    <mergeCell ref="I5:I6"/>
    <mergeCell ref="J5:J6"/>
    <mergeCell ref="C8:C9"/>
    <mergeCell ref="D8:D9"/>
    <mergeCell ref="E8:E9"/>
    <mergeCell ref="F8:F9"/>
    <mergeCell ref="K5:K6"/>
    <mergeCell ref="L5:L6"/>
    <mergeCell ref="C5:C6"/>
    <mergeCell ref="D5:D6"/>
    <mergeCell ref="E5:E6"/>
    <mergeCell ref="F5:F6"/>
    <mergeCell ref="K8:K9"/>
    <mergeCell ref="L8:L9"/>
    <mergeCell ref="M8:M9"/>
    <mergeCell ref="N8:N9"/>
    <mergeCell ref="G8:G9"/>
    <mergeCell ref="H8:H9"/>
    <mergeCell ref="I8:I9"/>
    <mergeCell ref="J8:J9"/>
    <mergeCell ref="M13:M14"/>
    <mergeCell ref="N13:N14"/>
    <mergeCell ref="G13:G14"/>
    <mergeCell ref="H13:H14"/>
    <mergeCell ref="I13:I14"/>
    <mergeCell ref="J13:J14"/>
    <mergeCell ref="C15:C16"/>
    <mergeCell ref="D15:D16"/>
    <mergeCell ref="E15:E16"/>
    <mergeCell ref="F15:F16"/>
    <mergeCell ref="K13:K14"/>
    <mergeCell ref="L13:L14"/>
    <mergeCell ref="C13:C14"/>
    <mergeCell ref="D13:D14"/>
    <mergeCell ref="E13:E14"/>
    <mergeCell ref="F13:F14"/>
    <mergeCell ref="G15:G16"/>
    <mergeCell ref="H15:H16"/>
    <mergeCell ref="I15:I16"/>
    <mergeCell ref="N15:N16"/>
    <mergeCell ref="J15:J16"/>
    <mergeCell ref="K15:K16"/>
    <mergeCell ref="L15:L16"/>
    <mergeCell ref="M15:M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0</v>
      </c>
    </row>
    <row r="2" ht="12.75">
      <c r="A2" t="s">
        <v>34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95</v>
      </c>
      <c r="C8" s="2">
        <v>160</v>
      </c>
      <c r="D8" s="16">
        <v>4.27</v>
      </c>
      <c r="E8" s="2">
        <v>4.86</v>
      </c>
      <c r="F8" s="16">
        <v>29.32</v>
      </c>
      <c r="G8" s="16">
        <v>178</v>
      </c>
      <c r="H8" s="2">
        <v>0</v>
      </c>
      <c r="I8" s="31" t="s">
        <v>36</v>
      </c>
    </row>
    <row r="9" spans="1:9" ht="12.75">
      <c r="A9" s="6"/>
      <c r="B9" s="1" t="s">
        <v>242</v>
      </c>
      <c r="C9" s="3" t="s">
        <v>93</v>
      </c>
      <c r="D9" s="2">
        <v>4.73</v>
      </c>
      <c r="E9" s="2">
        <v>6.88</v>
      </c>
      <c r="F9" s="2">
        <v>14.56</v>
      </c>
      <c r="G9" s="16">
        <v>139</v>
      </c>
      <c r="H9" s="2">
        <v>0.07</v>
      </c>
      <c r="I9" s="31" t="s">
        <v>101</v>
      </c>
    </row>
    <row r="10" spans="1:9" ht="12.75">
      <c r="A10" s="6"/>
      <c r="B10" s="1" t="s">
        <v>109</v>
      </c>
      <c r="C10" s="2">
        <v>200</v>
      </c>
      <c r="D10" s="16">
        <v>2.97</v>
      </c>
      <c r="E10" s="16">
        <v>2.6</v>
      </c>
      <c r="F10" s="2">
        <v>15.9</v>
      </c>
      <c r="G10" s="16">
        <v>98.89</v>
      </c>
      <c r="H10" s="2">
        <v>1.33</v>
      </c>
      <c r="I10" s="31" t="s">
        <v>115</v>
      </c>
    </row>
    <row r="11" spans="1:9" ht="12.75">
      <c r="A11" s="6"/>
      <c r="B11" s="1"/>
      <c r="C11" s="1"/>
      <c r="D11" s="2"/>
      <c r="E11" s="2"/>
      <c r="F11" s="2"/>
      <c r="G11" s="2"/>
      <c r="H11" s="2"/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405</v>
      </c>
      <c r="D15" s="14">
        <f>SUM(D7:D13)</f>
        <v>11.97</v>
      </c>
      <c r="E15" s="14">
        <f>SUM(E7:E13)</f>
        <v>14.34</v>
      </c>
      <c r="F15" s="14">
        <f>SUM(F7:F13)</f>
        <v>59.78</v>
      </c>
      <c r="G15" s="14">
        <f>SUM(G7:G13)</f>
        <v>415.89</v>
      </c>
      <c r="H15" s="14">
        <f>SUM(H7:H13)</f>
        <v>1.4000000000000001</v>
      </c>
      <c r="I15" s="32"/>
      <c r="J15" s="79">
        <f>SUM(G15*100)/G49</f>
        <v>28.35452531106187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96</v>
      </c>
      <c r="C19" s="2">
        <v>30</v>
      </c>
      <c r="D19" s="16">
        <v>0.6</v>
      </c>
      <c r="E19" s="16">
        <v>2.7</v>
      </c>
      <c r="F19" s="16">
        <v>2.58</v>
      </c>
      <c r="G19" s="16">
        <v>36.6</v>
      </c>
      <c r="H19" s="16">
        <v>2.1</v>
      </c>
      <c r="I19" s="31"/>
    </row>
    <row r="20" spans="1:9" ht="12.75">
      <c r="A20" s="6"/>
      <c r="B20" s="1" t="s">
        <v>97</v>
      </c>
      <c r="C20" s="2">
        <v>120</v>
      </c>
      <c r="D20" s="2">
        <v>0.91</v>
      </c>
      <c r="E20" s="16">
        <v>3.2</v>
      </c>
      <c r="F20" s="2">
        <v>5.19</v>
      </c>
      <c r="G20" s="16">
        <v>53.33</v>
      </c>
      <c r="H20" s="2"/>
      <c r="I20" s="31" t="s">
        <v>108</v>
      </c>
    </row>
    <row r="21" spans="1:9" ht="12.75">
      <c r="A21" s="6"/>
      <c r="B21" s="1" t="s">
        <v>219</v>
      </c>
      <c r="C21" s="2">
        <v>60</v>
      </c>
      <c r="D21" s="16">
        <v>16.81</v>
      </c>
      <c r="E21" s="2">
        <v>2.26</v>
      </c>
      <c r="F21" s="16">
        <v>0.3</v>
      </c>
      <c r="G21" s="16">
        <v>89</v>
      </c>
      <c r="H21" s="16">
        <v>0.3</v>
      </c>
      <c r="I21" s="31" t="s">
        <v>222</v>
      </c>
    </row>
    <row r="22" spans="1:9" ht="12.75">
      <c r="A22" s="6"/>
      <c r="B22" s="1" t="s">
        <v>217</v>
      </c>
      <c r="C22" s="2">
        <v>100</v>
      </c>
      <c r="D22" s="2">
        <v>1.85</v>
      </c>
      <c r="E22" s="2">
        <v>3.22</v>
      </c>
      <c r="F22" s="16">
        <v>7.19</v>
      </c>
      <c r="G22" s="16">
        <v>65.2</v>
      </c>
      <c r="H22" s="2">
        <v>10.26</v>
      </c>
      <c r="I22" s="31" t="s">
        <v>223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2"/>
      <c r="I23" s="31"/>
    </row>
    <row r="24" spans="1:9" ht="12.75">
      <c r="A24" s="6"/>
      <c r="B24" s="1" t="s">
        <v>104</v>
      </c>
      <c r="C24" s="2">
        <v>200</v>
      </c>
      <c r="D24" s="16">
        <v>1</v>
      </c>
      <c r="E24" s="2">
        <v>0</v>
      </c>
      <c r="F24" s="16">
        <v>20.2</v>
      </c>
      <c r="G24" s="2">
        <v>84.44</v>
      </c>
      <c r="H24" s="16">
        <v>4</v>
      </c>
      <c r="I24" s="31" t="s">
        <v>224</v>
      </c>
    </row>
    <row r="25" spans="1:9" ht="12.75">
      <c r="A25" s="6"/>
      <c r="B25" s="1"/>
      <c r="C25" s="2"/>
      <c r="D25" s="16"/>
      <c r="E25" s="2"/>
      <c r="F25" s="16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2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550</v>
      </c>
      <c r="D28" s="14">
        <f t="shared" si="0"/>
        <v>23.490000000000002</v>
      </c>
      <c r="E28" s="14">
        <f t="shared" si="0"/>
        <v>11.82</v>
      </c>
      <c r="F28" s="14">
        <f t="shared" si="0"/>
        <v>50.36</v>
      </c>
      <c r="G28" s="14">
        <f t="shared" si="0"/>
        <v>393.57</v>
      </c>
      <c r="H28" s="14">
        <f t="shared" si="0"/>
        <v>16.66</v>
      </c>
      <c r="I28" s="31"/>
      <c r="J28" s="79">
        <f>SUM(G28*100)/G49</f>
        <v>26.832793591273223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111</v>
      </c>
      <c r="C31" s="2">
        <v>50</v>
      </c>
      <c r="D31" s="2">
        <v>3.64</v>
      </c>
      <c r="E31" s="2">
        <v>5.89</v>
      </c>
      <c r="F31" s="16">
        <v>30.67</v>
      </c>
      <c r="G31" s="16">
        <v>190.17</v>
      </c>
      <c r="H31" s="2"/>
      <c r="I31" s="31" t="s">
        <v>225</v>
      </c>
    </row>
    <row r="32" spans="1:9" ht="12.75">
      <c r="A32" s="6"/>
      <c r="B32" s="1" t="s">
        <v>98</v>
      </c>
      <c r="C32" s="2">
        <v>150</v>
      </c>
      <c r="D32" s="16">
        <v>4.35</v>
      </c>
      <c r="E32" s="2">
        <v>3.75</v>
      </c>
      <c r="F32" s="16">
        <v>6.3</v>
      </c>
      <c r="G32" s="16">
        <v>76</v>
      </c>
      <c r="H32" s="2">
        <v>0.45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7.99</v>
      </c>
      <c r="E34" s="14">
        <f t="shared" si="1"/>
        <v>9.64</v>
      </c>
      <c r="F34" s="14">
        <f t="shared" si="1"/>
        <v>36.97</v>
      </c>
      <c r="G34" s="20">
        <f t="shared" si="1"/>
        <v>266.16999999999996</v>
      </c>
      <c r="H34" s="14">
        <f t="shared" si="1"/>
        <v>0.45</v>
      </c>
      <c r="I34" s="31"/>
      <c r="J34" s="79">
        <f>SUM(G34*100)/G49</f>
        <v>18.14692347025737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 t="s">
        <v>226</v>
      </c>
      <c r="C38" s="2">
        <v>100</v>
      </c>
      <c r="D38" s="2">
        <v>3.54</v>
      </c>
      <c r="E38" s="2">
        <v>7.77</v>
      </c>
      <c r="F38" s="2">
        <v>18.62</v>
      </c>
      <c r="G38" s="16">
        <v>158.26</v>
      </c>
      <c r="H38" s="2">
        <v>1.99</v>
      </c>
      <c r="I38" s="31" t="s">
        <v>227</v>
      </c>
    </row>
    <row r="39" spans="1:9" ht="12.75">
      <c r="A39" s="6"/>
      <c r="B39" s="1" t="s">
        <v>28</v>
      </c>
      <c r="C39" s="2">
        <v>30</v>
      </c>
      <c r="D39" s="2">
        <v>2.59</v>
      </c>
      <c r="E39" s="2">
        <v>0.36</v>
      </c>
      <c r="F39" s="2">
        <v>15.5</v>
      </c>
      <c r="G39" s="2">
        <v>77.07</v>
      </c>
      <c r="H39" s="2"/>
      <c r="I39" s="31"/>
    </row>
    <row r="40" spans="1:9" ht="12.75">
      <c r="A40" s="6"/>
      <c r="B40" s="1" t="s">
        <v>100</v>
      </c>
      <c r="C40" s="2">
        <v>200</v>
      </c>
      <c r="D40" s="16">
        <v>1.36</v>
      </c>
      <c r="E40" s="16">
        <v>0</v>
      </c>
      <c r="F40" s="16">
        <v>29.02</v>
      </c>
      <c r="G40" s="16">
        <v>116.19</v>
      </c>
      <c r="H40" s="16"/>
      <c r="I40" s="31" t="s">
        <v>107</v>
      </c>
    </row>
    <row r="41" spans="1:9" ht="12.75">
      <c r="A41" s="6"/>
      <c r="B41" s="1" t="s">
        <v>112</v>
      </c>
      <c r="C41" s="2">
        <v>90</v>
      </c>
      <c r="D41" s="16">
        <v>0.36</v>
      </c>
      <c r="E41" s="16">
        <v>0.36</v>
      </c>
      <c r="F41" s="16">
        <v>8.82</v>
      </c>
      <c r="G41" s="16">
        <v>39.6</v>
      </c>
      <c r="H41" s="63">
        <v>9</v>
      </c>
      <c r="I41" s="31" t="s">
        <v>113</v>
      </c>
    </row>
    <row r="42" spans="1:9" ht="12.75">
      <c r="A42" s="6"/>
      <c r="B42" s="1"/>
      <c r="C42" s="2"/>
      <c r="D42" s="16"/>
      <c r="E42" s="16"/>
      <c r="F42" s="16"/>
      <c r="G42" s="16"/>
      <c r="H42" s="63"/>
      <c r="I42" s="31"/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15">
        <f>SUM(C38:C46)</f>
        <v>420</v>
      </c>
      <c r="D47" s="14">
        <f>SUM(D37:D46)</f>
        <v>7.8500000000000005</v>
      </c>
      <c r="E47" s="14">
        <f>SUM(E37:E46)</f>
        <v>8.489999999999998</v>
      </c>
      <c r="F47" s="14">
        <f>SUM(F37:F46)</f>
        <v>71.96000000000001</v>
      </c>
      <c r="G47" s="14">
        <f>SUM(G37:G46)</f>
        <v>391.12</v>
      </c>
      <c r="H47" s="14">
        <f>SUM(H37:H46)</f>
        <v>10.99</v>
      </c>
      <c r="I47" s="31"/>
      <c r="J47" s="79">
        <f>SUM(G47*100)/G49</f>
        <v>26.665757627407533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51.300000000000004</v>
      </c>
      <c r="E49" s="25">
        <f>SUM(E15+E28+E34+E47)</f>
        <v>44.28999999999999</v>
      </c>
      <c r="F49" s="25">
        <f>SUM(F15+F28+F34+F47)</f>
        <v>219.07000000000002</v>
      </c>
      <c r="G49" s="25">
        <f>SUM(G15+G28+G34+G47)</f>
        <v>1466.75</v>
      </c>
      <c r="H49" s="43">
        <f>SUM(H15+H28+H34+H47)</f>
        <v>29.5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0</v>
      </c>
    </row>
    <row r="2" ht="12.75">
      <c r="A2" t="s">
        <v>116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229</v>
      </c>
      <c r="C8" s="2">
        <v>100</v>
      </c>
      <c r="D8" s="16">
        <v>2.53</v>
      </c>
      <c r="E8" s="2">
        <v>3.56</v>
      </c>
      <c r="F8" s="16">
        <v>15.78</v>
      </c>
      <c r="G8" s="16">
        <v>105</v>
      </c>
      <c r="H8" s="16">
        <v>0</v>
      </c>
      <c r="I8" s="31" t="s">
        <v>36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118</v>
      </c>
      <c r="C10" s="2">
        <v>200</v>
      </c>
      <c r="D10" s="16">
        <v>4.08</v>
      </c>
      <c r="E10" s="16">
        <v>3.54</v>
      </c>
      <c r="F10" s="2">
        <v>17.58</v>
      </c>
      <c r="G10" s="16">
        <v>118.89</v>
      </c>
      <c r="H10" s="16">
        <v>0</v>
      </c>
      <c r="I10" s="31" t="s">
        <v>102</v>
      </c>
    </row>
    <row r="11" spans="1:9" ht="12.75">
      <c r="A11" s="6"/>
      <c r="B11" s="1" t="s">
        <v>99</v>
      </c>
      <c r="C11" s="2">
        <v>20</v>
      </c>
      <c r="D11" s="2">
        <v>1.88</v>
      </c>
      <c r="E11" s="16">
        <v>4</v>
      </c>
      <c r="F11" s="2">
        <v>15.24</v>
      </c>
      <c r="G11" s="16">
        <v>61.2</v>
      </c>
      <c r="H11" s="16">
        <v>0</v>
      </c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350</v>
      </c>
      <c r="D15" s="14">
        <f>SUM(D7:D13)</f>
        <v>8.73</v>
      </c>
      <c r="E15" s="14">
        <f>SUM(E7:E13)</f>
        <v>11.58</v>
      </c>
      <c r="F15" s="14">
        <f>SUM(F7:F13)</f>
        <v>78</v>
      </c>
      <c r="G15" s="14">
        <f>SUM(G7:G13)</f>
        <v>426.09</v>
      </c>
      <c r="H15" s="14">
        <f>SUM(H7:H13)</f>
        <v>0</v>
      </c>
      <c r="I15" s="32"/>
      <c r="J15" s="79">
        <f>SUM(G15*100)/G49</f>
        <v>26.385569027655645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128</v>
      </c>
      <c r="C19" s="2">
        <v>30</v>
      </c>
      <c r="D19" s="2">
        <v>0.85</v>
      </c>
      <c r="E19" s="2">
        <v>1.25</v>
      </c>
      <c r="F19" s="2">
        <v>1.68</v>
      </c>
      <c r="G19" s="2">
        <v>21.36</v>
      </c>
      <c r="H19" s="63">
        <v>0</v>
      </c>
      <c r="I19" s="31" t="s">
        <v>135</v>
      </c>
    </row>
    <row r="20" spans="1:9" ht="12.75">
      <c r="A20" s="6"/>
      <c r="B20" s="1" t="s">
        <v>215</v>
      </c>
      <c r="C20" s="2">
        <v>175</v>
      </c>
      <c r="D20" s="2">
        <v>8.15</v>
      </c>
      <c r="E20" s="16">
        <v>4.46</v>
      </c>
      <c r="F20" s="2">
        <v>7.67</v>
      </c>
      <c r="G20" s="16">
        <v>106.22</v>
      </c>
      <c r="H20" s="2">
        <v>0.12</v>
      </c>
      <c r="I20" s="31" t="s">
        <v>228</v>
      </c>
    </row>
    <row r="21" spans="1:9" ht="12.75">
      <c r="A21" s="6"/>
      <c r="B21" s="85" t="s">
        <v>218</v>
      </c>
      <c r="C21" s="86">
        <v>100</v>
      </c>
      <c r="D21" s="86">
        <v>6.6</v>
      </c>
      <c r="E21" s="86">
        <v>0.79</v>
      </c>
      <c r="F21" s="86">
        <v>1.3</v>
      </c>
      <c r="G21" s="87">
        <v>133.34</v>
      </c>
      <c r="H21" s="86"/>
      <c r="I21" s="88" t="s">
        <v>251</v>
      </c>
    </row>
    <row r="22" spans="1:9" ht="12.75">
      <c r="A22" s="6"/>
      <c r="B22" s="1" t="s">
        <v>121</v>
      </c>
      <c r="C22" s="2">
        <v>100</v>
      </c>
      <c r="D22" s="2">
        <v>2.04</v>
      </c>
      <c r="E22" s="16">
        <v>3.2</v>
      </c>
      <c r="F22" s="16">
        <v>13.63</v>
      </c>
      <c r="G22" s="16">
        <v>91.5</v>
      </c>
      <c r="H22" s="2">
        <v>12.11</v>
      </c>
      <c r="I22" s="31" t="s">
        <v>127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2"/>
      <c r="I23" s="31"/>
    </row>
    <row r="24" spans="1:9" ht="12.75">
      <c r="A24" s="6"/>
      <c r="B24" s="1" t="s">
        <v>125</v>
      </c>
      <c r="C24" s="2">
        <v>150</v>
      </c>
      <c r="D24" s="2">
        <v>0.51</v>
      </c>
      <c r="E24" s="2">
        <v>0.21</v>
      </c>
      <c r="F24" s="2">
        <v>14.23</v>
      </c>
      <c r="G24" s="16">
        <v>61</v>
      </c>
      <c r="H24" s="16">
        <v>75</v>
      </c>
      <c r="I24" s="31" t="s">
        <v>126</v>
      </c>
    </row>
    <row r="25" spans="1:9" ht="12.75">
      <c r="A25" s="6"/>
      <c r="B25" s="1"/>
      <c r="C25" s="2"/>
      <c r="D25" s="2"/>
      <c r="E25" s="2"/>
      <c r="F25" s="2"/>
      <c r="G25" s="2"/>
      <c r="H25" s="2"/>
      <c r="I25" s="31"/>
    </row>
    <row r="26" spans="1:9" ht="12.75">
      <c r="A26" s="6"/>
      <c r="B26" s="1"/>
      <c r="C26" s="2"/>
      <c r="D26" s="2"/>
      <c r="E26" s="2"/>
      <c r="F26" s="2"/>
      <c r="G26" s="2"/>
      <c r="H26" s="2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595</v>
      </c>
      <c r="D28" s="14">
        <f t="shared" si="0"/>
        <v>20.470000000000002</v>
      </c>
      <c r="E28" s="14">
        <f t="shared" si="0"/>
        <v>10.35</v>
      </c>
      <c r="F28" s="14">
        <f t="shared" si="0"/>
        <v>53.41</v>
      </c>
      <c r="G28" s="14">
        <f t="shared" si="0"/>
        <v>478.42</v>
      </c>
      <c r="H28" s="14">
        <f t="shared" si="0"/>
        <v>87.23</v>
      </c>
      <c r="I28" s="31"/>
      <c r="J28" s="79">
        <f>SUM(G28*100)/G49</f>
        <v>29.626097618369393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124</v>
      </c>
      <c r="C31" s="2">
        <v>50</v>
      </c>
      <c r="D31" s="2">
        <v>3.93</v>
      </c>
      <c r="E31" s="2">
        <v>3.07</v>
      </c>
      <c r="F31" s="16">
        <v>29.49</v>
      </c>
      <c r="G31" s="16">
        <v>161.23</v>
      </c>
      <c r="H31" s="2"/>
      <c r="I31" s="31" t="s">
        <v>134</v>
      </c>
    </row>
    <row r="32" spans="1:9" ht="12.75">
      <c r="A32" s="6"/>
      <c r="B32" s="1" t="s">
        <v>122</v>
      </c>
      <c r="C32" s="2">
        <v>150</v>
      </c>
      <c r="D32" s="16">
        <v>4.35</v>
      </c>
      <c r="E32" s="2">
        <v>3.75</v>
      </c>
      <c r="F32" s="16">
        <v>6</v>
      </c>
      <c r="G32" s="16">
        <v>75</v>
      </c>
      <c r="H32" s="2">
        <v>1.05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8.28</v>
      </c>
      <c r="E34" s="14">
        <f t="shared" si="1"/>
        <v>6.82</v>
      </c>
      <c r="F34" s="14">
        <f t="shared" si="1"/>
        <v>35.489999999999995</v>
      </c>
      <c r="G34" s="20">
        <f t="shared" si="1"/>
        <v>236.23</v>
      </c>
      <c r="H34" s="14">
        <f t="shared" si="1"/>
        <v>1.05</v>
      </c>
      <c r="I34" s="31"/>
      <c r="J34" s="79">
        <f>SUM(G34*100)/G49</f>
        <v>14.628512688406424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 t="s">
        <v>132</v>
      </c>
      <c r="C38" s="2">
        <v>75</v>
      </c>
      <c r="D38" s="2">
        <v>13.15</v>
      </c>
      <c r="E38" s="2">
        <v>9.04</v>
      </c>
      <c r="F38" s="2">
        <v>12.86</v>
      </c>
      <c r="G38" s="16">
        <v>185.25</v>
      </c>
      <c r="H38" s="2">
        <v>0.18</v>
      </c>
      <c r="I38" s="31" t="s">
        <v>131</v>
      </c>
    </row>
    <row r="39" spans="1:9" ht="12.75">
      <c r="A39" s="6"/>
      <c r="B39" s="1" t="s">
        <v>123</v>
      </c>
      <c r="C39" s="2">
        <v>45</v>
      </c>
      <c r="D39" s="2">
        <v>0.92</v>
      </c>
      <c r="E39" s="2">
        <v>2.36</v>
      </c>
      <c r="F39" s="2">
        <v>3.19</v>
      </c>
      <c r="G39" s="2">
        <v>37.71</v>
      </c>
      <c r="H39" s="2">
        <v>0.15</v>
      </c>
      <c r="I39" s="31" t="s">
        <v>133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2"/>
      <c r="I40" s="31"/>
    </row>
    <row r="41" spans="1:9" ht="12.75">
      <c r="A41" s="6"/>
      <c r="B41" s="1" t="s">
        <v>129</v>
      </c>
      <c r="C41" s="2">
        <v>150</v>
      </c>
      <c r="D41" s="16">
        <v>4.58</v>
      </c>
      <c r="E41" s="16">
        <v>4.08</v>
      </c>
      <c r="F41" s="2">
        <v>7.58</v>
      </c>
      <c r="G41" s="16">
        <v>85</v>
      </c>
      <c r="H41" s="16">
        <v>2.05</v>
      </c>
      <c r="I41" s="31" t="s">
        <v>130</v>
      </c>
    </row>
    <row r="42" spans="1:9" ht="12.75">
      <c r="A42" s="6"/>
      <c r="B42" s="1" t="s">
        <v>32</v>
      </c>
      <c r="C42" s="2">
        <v>100</v>
      </c>
      <c r="D42" s="16">
        <v>0.82</v>
      </c>
      <c r="E42" s="16">
        <v>0.18</v>
      </c>
      <c r="F42" s="2">
        <v>20.97</v>
      </c>
      <c r="G42" s="16">
        <v>89.09</v>
      </c>
      <c r="H42" s="16">
        <v>54.54</v>
      </c>
      <c r="I42" s="31" t="s">
        <v>49</v>
      </c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15">
        <f>SUM(C38:C46)</f>
        <v>400</v>
      </c>
      <c r="D47" s="14">
        <f>SUM(D37:D46)</f>
        <v>22.060000000000002</v>
      </c>
      <c r="E47" s="14">
        <f>SUM(E37:E46)</f>
        <v>16.02</v>
      </c>
      <c r="F47" s="14">
        <f>SUM(F37:F46)</f>
        <v>60.1</v>
      </c>
      <c r="G47" s="14">
        <f>SUM(G37:G46)</f>
        <v>474.12</v>
      </c>
      <c r="H47" s="14">
        <f>SUM(H37:H46)</f>
        <v>56.92</v>
      </c>
      <c r="I47" s="31"/>
      <c r="J47" s="79">
        <f>SUM(G47*100)/G49</f>
        <v>29.35982066556853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59.540000000000006</v>
      </c>
      <c r="E49" s="25">
        <f>SUM(E15+E28+E34+E47)</f>
        <v>44.769999999999996</v>
      </c>
      <c r="F49" s="25">
        <f>SUM(F15+F28+F34+F47)</f>
        <v>226.99999999999997</v>
      </c>
      <c r="G49" s="25">
        <f>SUM(G15+G28+G34+G47)</f>
        <v>1614.8600000000001</v>
      </c>
      <c r="H49" s="43">
        <f>SUM(H15+H28+H34+H47)</f>
        <v>145.2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0</v>
      </c>
    </row>
    <row r="2" ht="12.75">
      <c r="A2" t="s">
        <v>136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137</v>
      </c>
      <c r="C8" s="2">
        <v>200</v>
      </c>
      <c r="D8" s="16">
        <v>4.82</v>
      </c>
      <c r="E8" s="2">
        <v>5.08</v>
      </c>
      <c r="F8" s="16">
        <v>16.83</v>
      </c>
      <c r="G8" s="16">
        <v>132.4</v>
      </c>
      <c r="H8" s="16">
        <v>0.91</v>
      </c>
      <c r="I8" s="31" t="s">
        <v>230</v>
      </c>
    </row>
    <row r="9" spans="1:9" ht="12.75">
      <c r="A9" s="6"/>
      <c r="B9" s="1" t="s">
        <v>244</v>
      </c>
      <c r="C9" s="3" t="s">
        <v>243</v>
      </c>
      <c r="D9" s="2">
        <v>2.45</v>
      </c>
      <c r="E9" s="2">
        <v>7.55</v>
      </c>
      <c r="F9" s="2">
        <v>14.62</v>
      </c>
      <c r="G9" s="16">
        <v>136</v>
      </c>
      <c r="H9" s="16">
        <v>0</v>
      </c>
      <c r="I9" s="31" t="s">
        <v>246</v>
      </c>
    </row>
    <row r="10" spans="1:9" ht="12.75">
      <c r="A10" s="6"/>
      <c r="B10" s="1" t="s">
        <v>94</v>
      </c>
      <c r="C10" s="2">
        <v>180</v>
      </c>
      <c r="D10" s="16">
        <v>2.85</v>
      </c>
      <c r="E10" s="16">
        <v>2.41</v>
      </c>
      <c r="F10" s="2">
        <v>14.36</v>
      </c>
      <c r="G10" s="16">
        <v>91</v>
      </c>
      <c r="H10" s="2">
        <v>1.17</v>
      </c>
      <c r="I10" s="31" t="s">
        <v>42</v>
      </c>
    </row>
    <row r="11" spans="1:9" ht="12.75">
      <c r="A11" s="6"/>
      <c r="B11" s="1"/>
      <c r="C11" s="2"/>
      <c r="D11" s="2"/>
      <c r="E11" s="16"/>
      <c r="F11" s="2"/>
      <c r="G11" s="16"/>
      <c r="H11" s="2"/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420</v>
      </c>
      <c r="D15" s="14">
        <f>SUM(D7:D13)</f>
        <v>10.120000000000001</v>
      </c>
      <c r="E15" s="14">
        <f>SUM(E7:E13)</f>
        <v>15.04</v>
      </c>
      <c r="F15" s="14">
        <f>SUM(F7:F13)</f>
        <v>45.809999999999995</v>
      </c>
      <c r="G15" s="14">
        <f>SUM(G7:G13)</f>
        <v>359.4</v>
      </c>
      <c r="H15" s="14">
        <f>SUM(H7:H13)</f>
        <v>2.08</v>
      </c>
      <c r="I15" s="32"/>
      <c r="J15" s="79">
        <f>SUM(G15*100)/G49</f>
        <v>24.643106923931377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119</v>
      </c>
      <c r="C19" s="2">
        <v>30</v>
      </c>
      <c r="D19" s="2">
        <v>0.58</v>
      </c>
      <c r="E19" s="16">
        <v>2.97</v>
      </c>
      <c r="F19" s="2">
        <v>2.68</v>
      </c>
      <c r="G19" s="16">
        <v>39.78</v>
      </c>
      <c r="H19" s="16">
        <v>0</v>
      </c>
      <c r="I19" s="31" t="s">
        <v>146</v>
      </c>
    </row>
    <row r="20" spans="1:9" ht="12.75">
      <c r="A20" s="6"/>
      <c r="B20" s="1" t="s">
        <v>179</v>
      </c>
      <c r="C20" s="2">
        <v>150</v>
      </c>
      <c r="D20" s="16">
        <v>3.01</v>
      </c>
      <c r="E20" s="2">
        <v>6.78</v>
      </c>
      <c r="F20" s="16">
        <v>19.42</v>
      </c>
      <c r="G20" s="16">
        <v>89.76</v>
      </c>
      <c r="H20" s="16">
        <v>0</v>
      </c>
      <c r="I20" s="31" t="s">
        <v>183</v>
      </c>
    </row>
    <row r="21" spans="1:9" ht="12.75">
      <c r="A21" s="6"/>
      <c r="B21" s="1" t="s">
        <v>144</v>
      </c>
      <c r="C21" s="2">
        <v>50</v>
      </c>
      <c r="D21" s="16">
        <v>11.3</v>
      </c>
      <c r="E21" s="16">
        <v>8.5</v>
      </c>
      <c r="F21" s="16">
        <v>0</v>
      </c>
      <c r="G21" s="16">
        <v>121.67</v>
      </c>
      <c r="H21" s="16">
        <v>0</v>
      </c>
      <c r="I21" s="31" t="s">
        <v>143</v>
      </c>
    </row>
    <row r="22" spans="1:9" ht="12.75">
      <c r="A22" s="6"/>
      <c r="B22" s="1" t="s">
        <v>138</v>
      </c>
      <c r="C22" s="2">
        <v>100</v>
      </c>
      <c r="D22" s="2">
        <v>3.68</v>
      </c>
      <c r="E22" s="2">
        <v>3.01</v>
      </c>
      <c r="F22" s="2">
        <v>17.63</v>
      </c>
      <c r="G22" s="16">
        <v>112.3</v>
      </c>
      <c r="H22" s="16">
        <v>0</v>
      </c>
      <c r="I22" s="31" t="s">
        <v>156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2"/>
      <c r="I23" s="31"/>
    </row>
    <row r="24" spans="1:9" ht="12.75">
      <c r="A24" s="6"/>
      <c r="B24" s="1" t="s">
        <v>139</v>
      </c>
      <c r="C24" s="2">
        <v>150</v>
      </c>
      <c r="D24" s="16">
        <v>4.5</v>
      </c>
      <c r="E24" s="16">
        <v>1.5</v>
      </c>
      <c r="F24" s="16">
        <v>6</v>
      </c>
      <c r="G24" s="16">
        <v>56</v>
      </c>
      <c r="H24" s="16">
        <v>1.2</v>
      </c>
      <c r="I24" s="31" t="s">
        <v>105</v>
      </c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520</v>
      </c>
      <c r="D28" s="14">
        <f t="shared" si="0"/>
        <v>25.39</v>
      </c>
      <c r="E28" s="14">
        <f t="shared" si="0"/>
        <v>23.2</v>
      </c>
      <c r="F28" s="14">
        <f t="shared" si="0"/>
        <v>60.63</v>
      </c>
      <c r="G28" s="14">
        <f t="shared" si="0"/>
        <v>484.51000000000005</v>
      </c>
      <c r="H28" s="14">
        <f t="shared" si="0"/>
        <v>1.2</v>
      </c>
      <c r="I28" s="31"/>
      <c r="J28" s="79">
        <f>SUM(G28*100)/G49</f>
        <v>33.22156854678351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140</v>
      </c>
      <c r="C31" s="2">
        <v>55</v>
      </c>
      <c r="D31" s="2">
        <v>2.59</v>
      </c>
      <c r="E31" s="2">
        <v>1.38</v>
      </c>
      <c r="F31" s="16">
        <v>18.03</v>
      </c>
      <c r="G31" s="16">
        <v>95</v>
      </c>
      <c r="H31" s="2">
        <v>0.01</v>
      </c>
      <c r="I31" s="31" t="s">
        <v>147</v>
      </c>
    </row>
    <row r="32" spans="1:9" ht="12.75">
      <c r="A32" s="6"/>
      <c r="B32" s="1" t="s">
        <v>104</v>
      </c>
      <c r="C32" s="2">
        <v>200</v>
      </c>
      <c r="D32" s="16">
        <v>1</v>
      </c>
      <c r="E32" s="2">
        <v>0</v>
      </c>
      <c r="F32" s="16">
        <v>20.2</v>
      </c>
      <c r="G32" s="2">
        <v>84.44</v>
      </c>
      <c r="H32" s="16">
        <v>4</v>
      </c>
      <c r="I32" s="31" t="s">
        <v>224</v>
      </c>
    </row>
    <row r="33" spans="1:9" ht="12.75">
      <c r="A33" s="6"/>
      <c r="B33" s="1"/>
      <c r="C33" s="2"/>
      <c r="D33" s="16"/>
      <c r="E33" s="2"/>
      <c r="F33" s="16"/>
      <c r="G33" s="2"/>
      <c r="H33" s="16"/>
      <c r="I33" s="31"/>
    </row>
    <row r="34" spans="1:11" ht="12.75">
      <c r="A34" s="6"/>
      <c r="B34" s="1"/>
      <c r="C34" s="15">
        <f aca="true" t="shared" si="1" ref="C34:H34">SUM(C31:C33)</f>
        <v>255</v>
      </c>
      <c r="D34" s="14">
        <f t="shared" si="1"/>
        <v>3.59</v>
      </c>
      <c r="E34" s="14">
        <f t="shared" si="1"/>
        <v>1.38</v>
      </c>
      <c r="F34" s="14">
        <f t="shared" si="1"/>
        <v>38.230000000000004</v>
      </c>
      <c r="G34" s="20">
        <f t="shared" si="1"/>
        <v>179.44</v>
      </c>
      <c r="H34" s="14">
        <f t="shared" si="1"/>
        <v>4.01</v>
      </c>
      <c r="I34" s="31"/>
      <c r="J34" s="79">
        <f>SUM(G34*100)/G49</f>
        <v>12.303725950000684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/>
      <c r="C38" s="3"/>
      <c r="D38" s="2"/>
      <c r="E38" s="16"/>
      <c r="F38" s="2"/>
      <c r="G38" s="16"/>
      <c r="H38" s="16"/>
      <c r="I38" s="31"/>
    </row>
    <row r="39" spans="1:9" ht="12.75">
      <c r="A39" s="6"/>
      <c r="B39" s="1" t="s">
        <v>149</v>
      </c>
      <c r="C39" s="2">
        <v>155</v>
      </c>
      <c r="D39" s="2">
        <v>5.61</v>
      </c>
      <c r="E39" s="2">
        <v>12.21</v>
      </c>
      <c r="F39" s="2">
        <v>26.56</v>
      </c>
      <c r="G39" s="2">
        <v>239</v>
      </c>
      <c r="H39" s="2">
        <v>12.92</v>
      </c>
      <c r="I39" s="31" t="s">
        <v>148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2"/>
      <c r="I40" s="31"/>
    </row>
    <row r="41" spans="1:9" ht="12.75">
      <c r="A41" s="6"/>
      <c r="B41" s="1" t="s">
        <v>29</v>
      </c>
      <c r="C41" s="2">
        <v>157</v>
      </c>
      <c r="D41" s="2">
        <v>0.04</v>
      </c>
      <c r="E41" s="2">
        <v>0.01</v>
      </c>
      <c r="F41" s="2">
        <v>6.99</v>
      </c>
      <c r="G41" s="16">
        <v>28</v>
      </c>
      <c r="H41" s="2">
        <v>0.02</v>
      </c>
      <c r="I41" s="31" t="s">
        <v>48</v>
      </c>
    </row>
    <row r="42" spans="1:9" ht="12.75">
      <c r="A42" s="6"/>
      <c r="B42" s="1" t="s">
        <v>142</v>
      </c>
      <c r="C42" s="2">
        <v>70</v>
      </c>
      <c r="D42" s="16">
        <v>0.28</v>
      </c>
      <c r="E42" s="16">
        <v>0.28</v>
      </c>
      <c r="F42" s="2">
        <v>21.73</v>
      </c>
      <c r="G42" s="16">
        <v>91</v>
      </c>
      <c r="H42" s="16">
        <v>2.97</v>
      </c>
      <c r="I42" s="31" t="s">
        <v>106</v>
      </c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15">
        <f>SUM(C38:C46)</f>
        <v>412</v>
      </c>
      <c r="D47" s="14">
        <f>SUM(D37:D46)</f>
        <v>8.519999999999998</v>
      </c>
      <c r="E47" s="14">
        <f>SUM(E37:E46)</f>
        <v>12.86</v>
      </c>
      <c r="F47" s="14">
        <f>SUM(F37:F46)</f>
        <v>70.78</v>
      </c>
      <c r="G47" s="14">
        <f>SUM(G37:G46)</f>
        <v>435.07</v>
      </c>
      <c r="H47" s="14">
        <f>SUM(H37:H46)</f>
        <v>15.91</v>
      </c>
      <c r="I47" s="31"/>
      <c r="J47" s="79">
        <f>SUM(G47*100)/G49</f>
        <v>29.831598579284428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47.620000000000005</v>
      </c>
      <c r="E49" s="25">
        <f>SUM(E15+E28+E34+E47)</f>
        <v>52.48</v>
      </c>
      <c r="F49" s="25">
        <f>SUM(F15+F28+F34+F47)</f>
        <v>215.45000000000002</v>
      </c>
      <c r="G49" s="25">
        <f>SUM(G15+G28+G34+G47)</f>
        <v>1458.42</v>
      </c>
      <c r="H49" s="43">
        <f>SUM(H15+H28+H34+H47)</f>
        <v>23.2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0</v>
      </c>
    </row>
    <row r="2" ht="12.75">
      <c r="A2" t="s">
        <v>150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128</v>
      </c>
      <c r="C8" s="2">
        <v>100</v>
      </c>
      <c r="D8" s="16">
        <v>2.82</v>
      </c>
      <c r="E8" s="2">
        <v>4.18</v>
      </c>
      <c r="F8" s="16">
        <v>5.56</v>
      </c>
      <c r="G8" s="16">
        <v>71.1</v>
      </c>
      <c r="H8" s="16">
        <v>0</v>
      </c>
      <c r="I8" s="31" t="s">
        <v>135</v>
      </c>
    </row>
    <row r="9" spans="1:9" ht="12.75">
      <c r="A9" s="6"/>
      <c r="B9" s="1" t="s">
        <v>117</v>
      </c>
      <c r="C9" s="2">
        <v>65</v>
      </c>
      <c r="D9" s="16">
        <v>5.82</v>
      </c>
      <c r="E9" s="2">
        <v>9.02</v>
      </c>
      <c r="F9" s="16">
        <v>1.52</v>
      </c>
      <c r="G9" s="16">
        <v>110.54</v>
      </c>
      <c r="H9" s="16">
        <v>0</v>
      </c>
      <c r="I9" s="31" t="s">
        <v>237</v>
      </c>
    </row>
    <row r="10" spans="1:9" ht="12.75">
      <c r="A10" s="6"/>
      <c r="B10" s="1" t="s">
        <v>20</v>
      </c>
      <c r="C10" s="3" t="s">
        <v>110</v>
      </c>
      <c r="D10" s="2">
        <v>0.24</v>
      </c>
      <c r="E10" s="2">
        <v>0.48</v>
      </c>
      <c r="F10" s="2">
        <v>29.4</v>
      </c>
      <c r="G10" s="16">
        <v>141</v>
      </c>
      <c r="H10" s="16">
        <v>0</v>
      </c>
      <c r="I10" s="31"/>
    </row>
    <row r="11" spans="1:9" ht="12.75">
      <c r="A11" s="6"/>
      <c r="B11" s="1" t="s">
        <v>109</v>
      </c>
      <c r="C11" s="2">
        <v>200</v>
      </c>
      <c r="D11" s="16">
        <v>2.97</v>
      </c>
      <c r="E11" s="16">
        <v>2.6</v>
      </c>
      <c r="F11" s="2">
        <v>15.9</v>
      </c>
      <c r="G11" s="16">
        <v>98.89</v>
      </c>
      <c r="H11" s="2">
        <v>1.33</v>
      </c>
      <c r="I11" s="31" t="s">
        <v>115</v>
      </c>
    </row>
    <row r="12" spans="1:9" ht="12.75">
      <c r="A12" s="6"/>
      <c r="B12" s="1" t="s">
        <v>32</v>
      </c>
      <c r="C12" s="2">
        <v>55</v>
      </c>
      <c r="D12" s="16">
        <v>0.46</v>
      </c>
      <c r="E12" s="16">
        <v>0.1</v>
      </c>
      <c r="F12" s="2">
        <v>11.48</v>
      </c>
      <c r="G12" s="16">
        <v>48.4</v>
      </c>
      <c r="H12" s="16">
        <v>30.8</v>
      </c>
      <c r="I12" s="31" t="s">
        <v>49</v>
      </c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450</v>
      </c>
      <c r="D15" s="14">
        <f>SUM(D7:D13)</f>
        <v>12.310000000000002</v>
      </c>
      <c r="E15" s="14">
        <f>SUM(E7:E13)</f>
        <v>16.380000000000003</v>
      </c>
      <c r="F15" s="14">
        <f>SUM(F7:F13)</f>
        <v>63.86</v>
      </c>
      <c r="G15" s="14">
        <f>SUM(G7:G13)</f>
        <v>469.92999999999995</v>
      </c>
      <c r="H15" s="14">
        <f>SUM(H7:H13)</f>
        <v>32.13</v>
      </c>
      <c r="I15" s="32"/>
      <c r="J15" s="79">
        <f>SUM(G15*100)/G49</f>
        <v>31.056816003912413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151</v>
      </c>
      <c r="C19" s="2">
        <v>40</v>
      </c>
      <c r="D19" s="2">
        <v>0.94</v>
      </c>
      <c r="E19" s="16">
        <v>1.84</v>
      </c>
      <c r="F19" s="2">
        <v>4.93</v>
      </c>
      <c r="G19" s="16">
        <v>40.04</v>
      </c>
      <c r="H19" s="16">
        <v>2.69</v>
      </c>
      <c r="I19" s="31" t="s">
        <v>43</v>
      </c>
    </row>
    <row r="20" spans="1:9" ht="12.75">
      <c r="A20" s="6"/>
      <c r="B20" s="1" t="s">
        <v>152</v>
      </c>
      <c r="C20" s="2">
        <v>150</v>
      </c>
      <c r="D20" s="16">
        <v>1.69</v>
      </c>
      <c r="E20" s="2">
        <v>1.72</v>
      </c>
      <c r="F20" s="16">
        <v>13.06</v>
      </c>
      <c r="G20" s="16">
        <v>74.45</v>
      </c>
      <c r="H20" s="16">
        <v>0</v>
      </c>
      <c r="I20" s="31" t="s">
        <v>157</v>
      </c>
    </row>
    <row r="21" spans="1:9" ht="12.75">
      <c r="A21" s="6"/>
      <c r="B21" s="1" t="s">
        <v>159</v>
      </c>
      <c r="C21" s="2">
        <v>50</v>
      </c>
      <c r="D21" s="16">
        <v>4.6</v>
      </c>
      <c r="E21" s="16">
        <v>6.8</v>
      </c>
      <c r="F21" s="16">
        <v>4.75</v>
      </c>
      <c r="G21" s="16">
        <v>98.61</v>
      </c>
      <c r="H21" s="16">
        <v>0</v>
      </c>
      <c r="I21" s="31" t="s">
        <v>158</v>
      </c>
    </row>
    <row r="22" spans="1:9" ht="12.75">
      <c r="A22" s="6"/>
      <c r="B22" s="1" t="s">
        <v>217</v>
      </c>
      <c r="C22" s="2">
        <v>100</v>
      </c>
      <c r="D22" s="2">
        <v>1.85</v>
      </c>
      <c r="E22" s="2">
        <v>3.22</v>
      </c>
      <c r="F22" s="16">
        <v>7.19</v>
      </c>
      <c r="G22" s="16">
        <v>65.2</v>
      </c>
      <c r="H22" s="2">
        <v>10.26</v>
      </c>
      <c r="I22" s="31" t="s">
        <v>223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2"/>
      <c r="I23" s="31"/>
    </row>
    <row r="24" spans="1:9" ht="12.75">
      <c r="A24" s="6"/>
      <c r="B24" s="1" t="s">
        <v>31</v>
      </c>
      <c r="C24" s="2">
        <v>150</v>
      </c>
      <c r="D24" s="2">
        <v>0.33</v>
      </c>
      <c r="E24" s="2">
        <v>0.01</v>
      </c>
      <c r="F24" s="2">
        <v>20.83</v>
      </c>
      <c r="G24" s="2">
        <v>84.75</v>
      </c>
      <c r="H24" s="16"/>
      <c r="I24" s="31" t="s">
        <v>46</v>
      </c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530</v>
      </c>
      <c r="D28" s="14">
        <f t="shared" si="0"/>
        <v>11.73</v>
      </c>
      <c r="E28" s="14">
        <f t="shared" si="0"/>
        <v>14.03</v>
      </c>
      <c r="F28" s="14">
        <f t="shared" si="0"/>
        <v>65.66</v>
      </c>
      <c r="G28" s="14">
        <f t="shared" si="0"/>
        <v>428.05</v>
      </c>
      <c r="H28" s="14">
        <f t="shared" si="0"/>
        <v>12.95</v>
      </c>
      <c r="I28" s="31"/>
      <c r="J28" s="79">
        <f>SUM(G28*100)/G49</f>
        <v>28.2890432414928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212</v>
      </c>
      <c r="C31" s="2">
        <v>50</v>
      </c>
      <c r="D31" s="2">
        <v>3.52</v>
      </c>
      <c r="E31" s="2">
        <v>5.64</v>
      </c>
      <c r="F31" s="16">
        <v>19.04</v>
      </c>
      <c r="G31" s="16">
        <v>140.77</v>
      </c>
      <c r="H31" s="2">
        <v>0.17</v>
      </c>
      <c r="I31" s="31" t="s">
        <v>231</v>
      </c>
    </row>
    <row r="32" spans="1:9" ht="12.75">
      <c r="A32" s="6"/>
      <c r="B32" s="1" t="s">
        <v>23</v>
      </c>
      <c r="C32" s="2">
        <v>150</v>
      </c>
      <c r="D32" s="16">
        <v>3.9</v>
      </c>
      <c r="E32" s="2">
        <v>3.75</v>
      </c>
      <c r="F32" s="16">
        <v>16.5</v>
      </c>
      <c r="G32" s="16">
        <v>115.5</v>
      </c>
      <c r="H32" s="2"/>
      <c r="I32" s="31"/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7.42</v>
      </c>
      <c r="E34" s="14">
        <f t="shared" si="1"/>
        <v>9.39</v>
      </c>
      <c r="F34" s="14">
        <f t="shared" si="1"/>
        <v>35.54</v>
      </c>
      <c r="G34" s="20">
        <f t="shared" si="1"/>
        <v>256.27</v>
      </c>
      <c r="H34" s="14">
        <f t="shared" si="1"/>
        <v>0.17</v>
      </c>
      <c r="I34" s="31"/>
      <c r="J34" s="79">
        <f>SUM(G34*100)/G49</f>
        <v>16.93641656698367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2" t="s">
        <v>153</v>
      </c>
      <c r="C38" s="3" t="s">
        <v>160</v>
      </c>
      <c r="D38" s="2">
        <v>5.33</v>
      </c>
      <c r="E38" s="16">
        <v>5.21</v>
      </c>
      <c r="F38" s="16">
        <v>8.89</v>
      </c>
      <c r="G38" s="16">
        <v>103.69</v>
      </c>
      <c r="H38" s="16">
        <v>5.65</v>
      </c>
      <c r="I38" s="31" t="s">
        <v>155</v>
      </c>
    </row>
    <row r="39" spans="1:9" ht="12.75">
      <c r="A39" s="6"/>
      <c r="B39" s="2" t="s">
        <v>154</v>
      </c>
      <c r="C39" s="2"/>
      <c r="D39" s="2"/>
      <c r="E39" s="2"/>
      <c r="F39" s="2"/>
      <c r="G39" s="2"/>
      <c r="H39" s="2"/>
      <c r="I39" s="31"/>
    </row>
    <row r="40" spans="1:9" ht="12.75">
      <c r="A40" s="6"/>
      <c r="B40" s="1" t="s">
        <v>114</v>
      </c>
      <c r="C40" s="3" t="s">
        <v>93</v>
      </c>
      <c r="D40" s="2">
        <v>4.73</v>
      </c>
      <c r="E40" s="2">
        <v>6.88</v>
      </c>
      <c r="F40" s="2">
        <v>14.56</v>
      </c>
      <c r="G40" s="16">
        <v>139</v>
      </c>
      <c r="H40" s="2">
        <v>0.07</v>
      </c>
      <c r="I40" s="31" t="s">
        <v>101</v>
      </c>
    </row>
    <row r="41" spans="1:9" ht="12.75">
      <c r="A41" s="6"/>
      <c r="B41" s="1" t="s">
        <v>100</v>
      </c>
      <c r="C41" s="2">
        <v>200</v>
      </c>
      <c r="D41" s="16">
        <v>1.36</v>
      </c>
      <c r="E41" s="16">
        <v>0</v>
      </c>
      <c r="F41" s="16">
        <v>29.02</v>
      </c>
      <c r="G41" s="16">
        <v>116.19</v>
      </c>
      <c r="H41" s="16"/>
      <c r="I41" s="31" t="s">
        <v>107</v>
      </c>
    </row>
    <row r="42" spans="1:9" ht="12.75">
      <c r="A42" s="6"/>
      <c r="B42" s="1"/>
      <c r="C42" s="2"/>
      <c r="D42" s="16"/>
      <c r="E42" s="16"/>
      <c r="F42" s="2"/>
      <c r="G42" s="16"/>
      <c r="H42" s="16"/>
      <c r="I42" s="31"/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400</v>
      </c>
      <c r="D47" s="14">
        <f>SUM(D37:D46)</f>
        <v>11.42</v>
      </c>
      <c r="E47" s="14">
        <f>SUM(E37:E46)</f>
        <v>12.09</v>
      </c>
      <c r="F47" s="14">
        <f>SUM(F37:F46)</f>
        <v>52.47</v>
      </c>
      <c r="G47" s="14">
        <f>SUM(G37:G46)</f>
        <v>358.88</v>
      </c>
      <c r="H47" s="14">
        <f>SUM(H37:H46)</f>
        <v>5.720000000000001</v>
      </c>
      <c r="I47" s="31"/>
      <c r="J47" s="79">
        <f>SUM(G47*100)/G49</f>
        <v>23.717724187611108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42.88</v>
      </c>
      <c r="E49" s="25">
        <f>SUM(E15+E28+E34+E47)</f>
        <v>51.89</v>
      </c>
      <c r="F49" s="53">
        <f>SUM(F15+F28+F34+F47)</f>
        <v>217.52999999999997</v>
      </c>
      <c r="G49" s="25">
        <f>SUM(G15+G28+G34+G47)</f>
        <v>1513.13</v>
      </c>
      <c r="H49" s="43">
        <f>SUM(H15+H28+H34+H47)</f>
        <v>50.97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100" zoomScalePageLayoutView="0" workbookViewId="0" topLeftCell="A10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161</v>
      </c>
    </row>
    <row r="2" ht="12.75">
      <c r="A2" t="s">
        <v>162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37</v>
      </c>
      <c r="C8" s="2">
        <v>160</v>
      </c>
      <c r="D8" s="16">
        <v>3.4</v>
      </c>
      <c r="E8" s="2">
        <v>3.96</v>
      </c>
      <c r="F8" s="16">
        <v>27.83</v>
      </c>
      <c r="G8" s="16">
        <v>161</v>
      </c>
      <c r="H8" s="16">
        <v>0</v>
      </c>
      <c r="I8" s="31" t="s">
        <v>36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118</v>
      </c>
      <c r="C10" s="2">
        <v>180</v>
      </c>
      <c r="D10" s="16">
        <v>3.67</v>
      </c>
      <c r="E10" s="16">
        <v>3.19</v>
      </c>
      <c r="F10" s="2">
        <v>15.82</v>
      </c>
      <c r="G10" s="16">
        <v>107</v>
      </c>
      <c r="H10" s="2">
        <v>1.43</v>
      </c>
      <c r="I10" s="31" t="s">
        <v>102</v>
      </c>
    </row>
    <row r="11" spans="1:9" ht="12.75">
      <c r="A11" s="6"/>
      <c r="B11" s="1"/>
      <c r="C11" s="2"/>
      <c r="D11" s="16"/>
      <c r="E11" s="16"/>
      <c r="F11" s="2"/>
      <c r="G11" s="16"/>
      <c r="H11" s="16"/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370</v>
      </c>
      <c r="D15" s="14">
        <f>SUM(D7:D13)</f>
        <v>7.31</v>
      </c>
      <c r="E15" s="14">
        <f>SUM(E7:E13)</f>
        <v>7.629999999999999</v>
      </c>
      <c r="F15" s="14">
        <f>SUM(F7:F13)</f>
        <v>73.05</v>
      </c>
      <c r="G15" s="14">
        <f>SUM(G7:G13)</f>
        <v>409</v>
      </c>
      <c r="H15" s="14">
        <f>SUM(H7:H13)</f>
        <v>1.43</v>
      </c>
      <c r="I15" s="32"/>
      <c r="J15" s="79">
        <f>SUM(G15*100)/G49</f>
        <v>29.616220130340327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163</v>
      </c>
      <c r="C19" s="2">
        <v>40</v>
      </c>
      <c r="D19" s="2">
        <v>0.52</v>
      </c>
      <c r="E19" s="16">
        <v>1.04</v>
      </c>
      <c r="F19" s="2">
        <v>2.07</v>
      </c>
      <c r="G19" s="16">
        <v>19.72</v>
      </c>
      <c r="H19" s="16">
        <v>1.47</v>
      </c>
      <c r="I19" s="31" t="s">
        <v>168</v>
      </c>
    </row>
    <row r="20" spans="1:9" ht="12.75">
      <c r="A20" s="6"/>
      <c r="B20" s="1" t="s">
        <v>17</v>
      </c>
      <c r="C20" s="2">
        <v>150</v>
      </c>
      <c r="D20" s="2">
        <v>1.25</v>
      </c>
      <c r="E20" s="2">
        <v>3.79</v>
      </c>
      <c r="F20" s="2">
        <v>6.38</v>
      </c>
      <c r="G20" s="2">
        <v>64.69</v>
      </c>
      <c r="H20" s="2">
        <v>0</v>
      </c>
      <c r="I20" s="31" t="s">
        <v>44</v>
      </c>
    </row>
    <row r="21" spans="1:9" ht="12.75">
      <c r="A21" s="6"/>
      <c r="B21" s="1" t="s">
        <v>164</v>
      </c>
      <c r="C21" s="2">
        <v>100</v>
      </c>
      <c r="D21" s="2">
        <v>12.16</v>
      </c>
      <c r="E21" s="16">
        <v>10.34</v>
      </c>
      <c r="F21" s="16">
        <v>16.85</v>
      </c>
      <c r="G21" s="16">
        <v>209.18</v>
      </c>
      <c r="H21" s="16">
        <v>0</v>
      </c>
      <c r="I21" s="31" t="s">
        <v>171</v>
      </c>
    </row>
    <row r="22" spans="1:9" ht="12.75">
      <c r="A22" s="6"/>
      <c r="B22" s="1" t="s">
        <v>19</v>
      </c>
      <c r="C22" s="2">
        <v>40</v>
      </c>
      <c r="D22" s="2">
        <v>2.32</v>
      </c>
      <c r="E22" s="2">
        <v>0.44</v>
      </c>
      <c r="F22" s="16">
        <v>14.9</v>
      </c>
      <c r="G22" s="16">
        <v>65</v>
      </c>
      <c r="H22" s="16">
        <v>0</v>
      </c>
      <c r="I22" s="31"/>
    </row>
    <row r="23" spans="1:9" ht="12.75">
      <c r="A23" s="6"/>
      <c r="B23" s="85" t="s">
        <v>104</v>
      </c>
      <c r="C23" s="86">
        <v>180</v>
      </c>
      <c r="D23" s="87">
        <v>0.9</v>
      </c>
      <c r="E23" s="86">
        <v>0</v>
      </c>
      <c r="F23" s="87">
        <v>18.18</v>
      </c>
      <c r="G23" s="86">
        <v>76</v>
      </c>
      <c r="H23" s="87">
        <v>3.6</v>
      </c>
      <c r="I23" s="88" t="s">
        <v>224</v>
      </c>
    </row>
    <row r="24" spans="1:9" ht="12.75">
      <c r="A24" s="6"/>
      <c r="B24" s="1"/>
      <c r="C24" s="2"/>
      <c r="D24" s="2"/>
      <c r="E24" s="2"/>
      <c r="F24" s="2"/>
      <c r="G24" s="2"/>
      <c r="H24" s="16"/>
      <c r="I24" s="31"/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510</v>
      </c>
      <c r="D28" s="14">
        <f t="shared" si="0"/>
        <v>17.15</v>
      </c>
      <c r="E28" s="14">
        <f t="shared" si="0"/>
        <v>15.61</v>
      </c>
      <c r="F28" s="14">
        <f t="shared" si="0"/>
        <v>58.38</v>
      </c>
      <c r="G28" s="14">
        <f t="shared" si="0"/>
        <v>434.59000000000003</v>
      </c>
      <c r="H28" s="14">
        <f t="shared" si="0"/>
        <v>5.07</v>
      </c>
      <c r="I28" s="31"/>
      <c r="J28" s="79">
        <f>SUM(G28*100)/G49</f>
        <v>31.46922519913106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173</v>
      </c>
      <c r="C31" s="2">
        <v>50</v>
      </c>
      <c r="D31" s="2">
        <v>6.95</v>
      </c>
      <c r="E31" s="16">
        <v>5.3</v>
      </c>
      <c r="F31" s="16">
        <v>11.52</v>
      </c>
      <c r="G31" s="16">
        <v>122</v>
      </c>
      <c r="H31" s="2">
        <v>0.15</v>
      </c>
      <c r="I31" s="31" t="s">
        <v>172</v>
      </c>
    </row>
    <row r="32" spans="1:9" ht="12.75">
      <c r="A32" s="6"/>
      <c r="B32" s="1" t="s">
        <v>98</v>
      </c>
      <c r="C32" s="2">
        <v>150</v>
      </c>
      <c r="D32" s="16">
        <v>4.35</v>
      </c>
      <c r="E32" s="2">
        <v>3.75</v>
      </c>
      <c r="F32" s="16">
        <v>6.3</v>
      </c>
      <c r="G32" s="16">
        <v>76</v>
      </c>
      <c r="H32" s="2">
        <v>0.45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11.3</v>
      </c>
      <c r="E34" s="14">
        <f t="shared" si="1"/>
        <v>9.05</v>
      </c>
      <c r="F34" s="14">
        <f t="shared" si="1"/>
        <v>17.82</v>
      </c>
      <c r="G34" s="20">
        <f t="shared" si="1"/>
        <v>198</v>
      </c>
      <c r="H34" s="14">
        <f t="shared" si="1"/>
        <v>0.6</v>
      </c>
      <c r="I34" s="31"/>
      <c r="J34" s="79">
        <f>SUM(G34*100)/G49</f>
        <v>14.337436640115856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54" t="s">
        <v>165</v>
      </c>
      <c r="C38" s="3" t="s">
        <v>166</v>
      </c>
      <c r="D38" s="2">
        <v>2.41</v>
      </c>
      <c r="E38" s="16">
        <v>4.07</v>
      </c>
      <c r="F38" s="16">
        <v>13.01</v>
      </c>
      <c r="G38" s="16">
        <v>98</v>
      </c>
      <c r="H38" s="16">
        <v>2.89</v>
      </c>
      <c r="I38" s="31" t="s">
        <v>174</v>
      </c>
    </row>
    <row r="39" spans="1:9" ht="12.75">
      <c r="A39" s="6"/>
      <c r="B39" s="1" t="s">
        <v>28</v>
      </c>
      <c r="C39" s="2">
        <v>30</v>
      </c>
      <c r="D39" s="2">
        <v>2.59</v>
      </c>
      <c r="E39" s="2">
        <v>0.36</v>
      </c>
      <c r="F39" s="2">
        <v>15.5</v>
      </c>
      <c r="G39" s="2">
        <v>77.07</v>
      </c>
      <c r="H39" s="16">
        <v>0</v>
      </c>
      <c r="I39" s="31"/>
    </row>
    <row r="40" spans="1:9" ht="12.75">
      <c r="A40" s="6"/>
      <c r="B40" s="1" t="s">
        <v>213</v>
      </c>
      <c r="C40" s="2">
        <v>180</v>
      </c>
      <c r="D40" s="16">
        <v>0.4</v>
      </c>
      <c r="E40" s="16">
        <v>0.09</v>
      </c>
      <c r="F40" s="2">
        <v>30.59</v>
      </c>
      <c r="G40" s="16">
        <v>124.74</v>
      </c>
      <c r="H40" s="2">
        <v>11.61</v>
      </c>
      <c r="I40" s="31" t="s">
        <v>232</v>
      </c>
    </row>
    <row r="41" spans="1:9" ht="12.75">
      <c r="A41" s="6"/>
      <c r="B41" s="1" t="s">
        <v>112</v>
      </c>
      <c r="C41" s="2">
        <v>90</v>
      </c>
      <c r="D41" s="16">
        <v>0.36</v>
      </c>
      <c r="E41" s="16">
        <v>0.36</v>
      </c>
      <c r="F41" s="16">
        <v>8.82</v>
      </c>
      <c r="G41" s="16">
        <v>39.6</v>
      </c>
      <c r="H41" s="63">
        <v>9</v>
      </c>
      <c r="I41" s="31" t="s">
        <v>113</v>
      </c>
    </row>
    <row r="42" spans="1:9" ht="12.75">
      <c r="A42" s="6"/>
      <c r="B42" s="1"/>
      <c r="C42" s="2"/>
      <c r="D42" s="16"/>
      <c r="E42" s="16"/>
      <c r="F42" s="2"/>
      <c r="G42" s="16"/>
      <c r="H42" s="16"/>
      <c r="I42" s="31"/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400</v>
      </c>
      <c r="D47" s="14">
        <f>SUM(D37:D46)</f>
        <v>5.760000000000001</v>
      </c>
      <c r="E47" s="14">
        <f>SUM(E37:E46)</f>
        <v>4.880000000000001</v>
      </c>
      <c r="F47" s="14">
        <f>SUM(F37:F46)</f>
        <v>67.91999999999999</v>
      </c>
      <c r="G47" s="14">
        <f>SUM(G37:G46)</f>
        <v>339.41</v>
      </c>
      <c r="H47" s="14">
        <f>SUM(H37:H46)</f>
        <v>23.5</v>
      </c>
      <c r="I47" s="31"/>
      <c r="J47" s="79">
        <f>SUM(G47*100)/G49</f>
        <v>24.57711803041274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41.519999999999996</v>
      </c>
      <c r="E49" s="25">
        <f>SUM(E15+E28+E34+E47)</f>
        <v>37.17</v>
      </c>
      <c r="F49" s="25">
        <f>SUM(F15+F28+F34+F47)</f>
        <v>217.17</v>
      </c>
      <c r="G49" s="25">
        <f>SUM(G15+G28+G34+G47)</f>
        <v>1381.0000000000002</v>
      </c>
      <c r="H49" s="43">
        <f>SUM(H15+H28+H34+H47)</f>
        <v>30.6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  <row r="54" spans="2:9" ht="12.75" hidden="1">
      <c r="B54" s="1" t="s">
        <v>170</v>
      </c>
      <c r="C54" s="2">
        <v>150</v>
      </c>
      <c r="D54" s="16">
        <v>3.01</v>
      </c>
      <c r="E54" s="2">
        <v>6.78</v>
      </c>
      <c r="F54" s="16">
        <v>19.42</v>
      </c>
      <c r="G54" s="16">
        <v>89.76</v>
      </c>
      <c r="H54" s="16">
        <v>0</v>
      </c>
      <c r="I54" s="31" t="s">
        <v>169</v>
      </c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161</v>
      </c>
    </row>
    <row r="2" ht="12.75">
      <c r="A2" t="s">
        <v>175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176</v>
      </c>
      <c r="C8" s="2">
        <v>150</v>
      </c>
      <c r="D8" s="16">
        <v>4.31</v>
      </c>
      <c r="E8" s="16">
        <v>3.9</v>
      </c>
      <c r="F8" s="16">
        <v>14.13</v>
      </c>
      <c r="G8" s="16">
        <v>108.9</v>
      </c>
      <c r="H8" s="2">
        <v>0.68</v>
      </c>
      <c r="I8" s="31" t="s">
        <v>141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29</v>
      </c>
      <c r="C10" s="2">
        <v>157</v>
      </c>
      <c r="D10" s="2">
        <v>0.04</v>
      </c>
      <c r="E10" s="2">
        <v>0.01</v>
      </c>
      <c r="F10" s="2">
        <v>6.99</v>
      </c>
      <c r="G10" s="16">
        <v>28</v>
      </c>
      <c r="H10" s="2">
        <v>0.02</v>
      </c>
      <c r="I10" s="31" t="s">
        <v>48</v>
      </c>
    </row>
    <row r="11" spans="1:9" ht="12.75">
      <c r="A11" s="6"/>
      <c r="B11" s="1" t="s">
        <v>142</v>
      </c>
      <c r="C11" s="2">
        <v>50</v>
      </c>
      <c r="D11" s="16">
        <v>0.2</v>
      </c>
      <c r="E11" s="16">
        <v>0.2</v>
      </c>
      <c r="F11" s="2">
        <v>15.52</v>
      </c>
      <c r="G11" s="16">
        <v>65</v>
      </c>
      <c r="H11" s="16">
        <v>2.12</v>
      </c>
      <c r="I11" s="31" t="s">
        <v>106</v>
      </c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387</v>
      </c>
      <c r="D15" s="14">
        <f>SUM(D7:D13)</f>
        <v>4.79</v>
      </c>
      <c r="E15" s="14">
        <f>SUM(E7:E13)</f>
        <v>4.59</v>
      </c>
      <c r="F15" s="14">
        <f>SUM(F7:F13)</f>
        <v>66.04</v>
      </c>
      <c r="G15" s="14">
        <f>SUM(G7:G13)</f>
        <v>342.9</v>
      </c>
      <c r="H15" s="14">
        <f>SUM(H7:H13)</f>
        <v>2.8200000000000003</v>
      </c>
      <c r="I15" s="32"/>
      <c r="J15" s="79">
        <f>SUM(G15*100)/G49</f>
        <v>23.718941951192516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16</v>
      </c>
      <c r="C19" s="2">
        <v>30</v>
      </c>
      <c r="D19" s="2">
        <v>0.66</v>
      </c>
      <c r="E19" s="2">
        <v>1.38</v>
      </c>
      <c r="F19" s="2">
        <v>3.26</v>
      </c>
      <c r="G19" s="2">
        <v>28.11</v>
      </c>
      <c r="H19" s="2">
        <v>1.54</v>
      </c>
      <c r="I19" s="31" t="s">
        <v>43</v>
      </c>
    </row>
    <row r="20" spans="1:9" ht="12.75">
      <c r="A20" s="6"/>
      <c r="B20" s="1" t="s">
        <v>170</v>
      </c>
      <c r="C20" s="2">
        <v>150</v>
      </c>
      <c r="D20" s="16">
        <v>3.01</v>
      </c>
      <c r="E20" s="2">
        <v>6.78</v>
      </c>
      <c r="F20" s="16">
        <v>19.42</v>
      </c>
      <c r="G20" s="16">
        <v>89.76</v>
      </c>
      <c r="H20" s="16">
        <v>0</v>
      </c>
      <c r="I20" s="31" t="s">
        <v>169</v>
      </c>
    </row>
    <row r="21" spans="1:9" ht="12.75">
      <c r="A21" s="6"/>
      <c r="B21" s="85" t="s">
        <v>252</v>
      </c>
      <c r="C21" s="2">
        <v>60</v>
      </c>
      <c r="D21" s="2">
        <v>6.22</v>
      </c>
      <c r="E21" s="16">
        <v>3.44</v>
      </c>
      <c r="F21" s="16">
        <v>3.21</v>
      </c>
      <c r="G21" s="16">
        <v>68.61</v>
      </c>
      <c r="H21" s="16">
        <v>0.61</v>
      </c>
      <c r="I21" s="31" t="s">
        <v>253</v>
      </c>
    </row>
    <row r="22" spans="1:9" ht="12.75">
      <c r="A22" s="6"/>
      <c r="B22" s="1" t="s">
        <v>178</v>
      </c>
      <c r="C22" s="2">
        <v>115</v>
      </c>
      <c r="D22" s="2">
        <v>2.69</v>
      </c>
      <c r="E22" s="2">
        <v>2.86</v>
      </c>
      <c r="F22" s="16">
        <v>15.14</v>
      </c>
      <c r="G22" s="16">
        <v>97.06</v>
      </c>
      <c r="H22" s="2">
        <v>12.39</v>
      </c>
      <c r="I22" s="31" t="s">
        <v>184</v>
      </c>
    </row>
    <row r="23" spans="1:9" ht="12.75">
      <c r="A23" s="6"/>
      <c r="B23" s="1" t="s">
        <v>19</v>
      </c>
      <c r="C23" s="2">
        <v>40</v>
      </c>
      <c r="D23" s="2">
        <v>2.32</v>
      </c>
      <c r="E23" s="2">
        <v>0.44</v>
      </c>
      <c r="F23" s="16">
        <v>14.9</v>
      </c>
      <c r="G23" s="16">
        <v>65</v>
      </c>
      <c r="H23" s="16">
        <v>0</v>
      </c>
      <c r="I23" s="31"/>
    </row>
    <row r="24" spans="1:9" ht="12.75">
      <c r="A24" s="6"/>
      <c r="B24" s="1" t="s">
        <v>125</v>
      </c>
      <c r="C24" s="2">
        <v>150</v>
      </c>
      <c r="D24" s="2">
        <v>0.51</v>
      </c>
      <c r="E24" s="2">
        <v>0.21</v>
      </c>
      <c r="F24" s="2">
        <v>14.23</v>
      </c>
      <c r="G24" s="16">
        <v>61</v>
      </c>
      <c r="H24" s="16">
        <v>75</v>
      </c>
      <c r="I24" s="31" t="s">
        <v>126</v>
      </c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545</v>
      </c>
      <c r="D28" s="14">
        <f t="shared" si="0"/>
        <v>15.41</v>
      </c>
      <c r="E28" s="14">
        <f t="shared" si="0"/>
        <v>15.11</v>
      </c>
      <c r="F28" s="14">
        <f t="shared" si="0"/>
        <v>70.16</v>
      </c>
      <c r="G28" s="14">
        <f t="shared" si="0"/>
        <v>409.54</v>
      </c>
      <c r="H28" s="14">
        <f t="shared" si="0"/>
        <v>89.54</v>
      </c>
      <c r="I28" s="31"/>
      <c r="J28" s="79">
        <f>SUM(G28*100)/G49</f>
        <v>28.32853743567041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99</v>
      </c>
      <c r="C31" s="2">
        <v>50</v>
      </c>
      <c r="D31" s="16">
        <v>4.7</v>
      </c>
      <c r="E31" s="16">
        <v>10</v>
      </c>
      <c r="F31" s="16">
        <v>38.1</v>
      </c>
      <c r="G31" s="16">
        <v>153</v>
      </c>
      <c r="H31" s="16">
        <v>0</v>
      </c>
      <c r="I31" s="31"/>
    </row>
    <row r="32" spans="1:9" ht="12.75">
      <c r="A32" s="6"/>
      <c r="B32" s="1" t="s">
        <v>139</v>
      </c>
      <c r="C32" s="2">
        <v>150</v>
      </c>
      <c r="D32" s="16">
        <v>4.5</v>
      </c>
      <c r="E32" s="16">
        <v>1.5</v>
      </c>
      <c r="F32" s="16">
        <v>6</v>
      </c>
      <c r="G32" s="16">
        <v>56</v>
      </c>
      <c r="H32" s="16">
        <v>1.2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9.2</v>
      </c>
      <c r="E34" s="14">
        <f t="shared" si="1"/>
        <v>11.5</v>
      </c>
      <c r="F34" s="14">
        <f t="shared" si="1"/>
        <v>44.1</v>
      </c>
      <c r="G34" s="20">
        <f t="shared" si="1"/>
        <v>209</v>
      </c>
      <c r="H34" s="14">
        <f t="shared" si="1"/>
        <v>1.2</v>
      </c>
      <c r="I34" s="31"/>
      <c r="J34" s="79">
        <f>SUM(G34*100)/G49</f>
        <v>14.456864589674062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 t="s">
        <v>245</v>
      </c>
      <c r="C38" s="2">
        <v>100</v>
      </c>
      <c r="D38" s="16">
        <v>0.6</v>
      </c>
      <c r="E38" s="16">
        <v>0</v>
      </c>
      <c r="F38" s="16">
        <v>2.9</v>
      </c>
      <c r="G38" s="16">
        <v>20</v>
      </c>
      <c r="H38" s="16">
        <v>20</v>
      </c>
      <c r="I38" s="31" t="s">
        <v>247</v>
      </c>
    </row>
    <row r="39" spans="1:9" ht="12.75">
      <c r="A39" s="6"/>
      <c r="B39" s="1" t="s">
        <v>180</v>
      </c>
      <c r="C39" s="2">
        <v>130</v>
      </c>
      <c r="D39" s="16">
        <v>3.41</v>
      </c>
      <c r="E39" s="16">
        <v>12.47</v>
      </c>
      <c r="F39" s="16">
        <v>37</v>
      </c>
      <c r="G39" s="16">
        <v>273.84</v>
      </c>
      <c r="H39" s="16">
        <v>0</v>
      </c>
      <c r="I39" s="31" t="s">
        <v>182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16">
        <v>0</v>
      </c>
      <c r="I40" s="31"/>
    </row>
    <row r="41" spans="1:9" ht="12.75">
      <c r="A41" s="6"/>
      <c r="B41" s="1" t="s">
        <v>129</v>
      </c>
      <c r="C41" s="2">
        <v>200</v>
      </c>
      <c r="D41" s="16">
        <v>6.09</v>
      </c>
      <c r="E41" s="16">
        <v>5.42</v>
      </c>
      <c r="F41" s="2">
        <v>10.08</v>
      </c>
      <c r="G41" s="16">
        <v>113.33</v>
      </c>
      <c r="H41" s="16">
        <v>2.73</v>
      </c>
      <c r="I41" s="31" t="s">
        <v>130</v>
      </c>
    </row>
    <row r="42" spans="1:9" ht="12.75">
      <c r="A42" s="6"/>
      <c r="B42" s="1"/>
      <c r="C42" s="2"/>
      <c r="D42" s="16"/>
      <c r="E42" s="16"/>
      <c r="F42" s="2"/>
      <c r="G42" s="16"/>
      <c r="H42" s="16"/>
      <c r="I42" s="31"/>
    </row>
    <row r="43" spans="1:9" ht="12.75">
      <c r="A43" s="6"/>
      <c r="B43" s="1"/>
      <c r="C43" s="2"/>
      <c r="D43" s="16"/>
      <c r="E43" s="2"/>
      <c r="F43" s="16"/>
      <c r="G43" s="2"/>
      <c r="H43" s="16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460</v>
      </c>
      <c r="D47" s="14">
        <f>SUM(D37:D46)</f>
        <v>12.69</v>
      </c>
      <c r="E47" s="14">
        <f>SUM(E37:E46)</f>
        <v>18.25</v>
      </c>
      <c r="F47" s="14">
        <f>SUM(F37:F46)</f>
        <v>65.48</v>
      </c>
      <c r="G47" s="14">
        <f>SUM(G37:G46)</f>
        <v>484.23999999999995</v>
      </c>
      <c r="H47" s="14">
        <f>SUM(H37:H46)</f>
        <v>22.73</v>
      </c>
      <c r="I47" s="31"/>
      <c r="J47" s="79">
        <f>SUM(G47*100)/G49</f>
        <v>33.495656023463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42.089999999999996</v>
      </c>
      <c r="E49" s="25">
        <f>SUM(E15+E28+E34+E47)</f>
        <v>49.45</v>
      </c>
      <c r="F49" s="25">
        <f>SUM(F15+F28+F34+F47)</f>
        <v>245.77999999999997</v>
      </c>
      <c r="G49" s="25">
        <f>SUM(G15+G28+G34+G47)</f>
        <v>1445.68</v>
      </c>
      <c r="H49" s="43">
        <f>SUM(H15+H28+H34+H47)</f>
        <v>116.29000000000002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161</v>
      </c>
    </row>
    <row r="2" ht="12.75">
      <c r="A2" t="s">
        <v>185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189</v>
      </c>
      <c r="C8" s="2">
        <v>160</v>
      </c>
      <c r="D8" s="16">
        <v>2.32</v>
      </c>
      <c r="E8" s="2">
        <v>3.96</v>
      </c>
      <c r="F8" s="16">
        <v>28.97</v>
      </c>
      <c r="G8" s="16">
        <v>161</v>
      </c>
      <c r="H8" s="16">
        <v>0</v>
      </c>
      <c r="I8" s="31" t="s">
        <v>36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190</v>
      </c>
      <c r="C10" s="2">
        <v>20</v>
      </c>
      <c r="D10" s="16">
        <v>4.64</v>
      </c>
      <c r="E10" s="16">
        <v>5.9</v>
      </c>
      <c r="F10" s="16">
        <v>0</v>
      </c>
      <c r="G10" s="16">
        <v>72</v>
      </c>
      <c r="H10" s="2">
        <v>0.14</v>
      </c>
      <c r="I10" s="31" t="s">
        <v>234</v>
      </c>
    </row>
    <row r="11" spans="1:9" ht="12.75">
      <c r="A11" s="6"/>
      <c r="B11" s="1" t="s">
        <v>109</v>
      </c>
      <c r="C11" s="2">
        <v>150</v>
      </c>
      <c r="D11" s="16">
        <v>2.65</v>
      </c>
      <c r="E11" s="16">
        <v>2.33</v>
      </c>
      <c r="F11" s="2">
        <v>11.31</v>
      </c>
      <c r="G11" s="16">
        <v>77</v>
      </c>
      <c r="H11" s="2">
        <v>1.19</v>
      </c>
      <c r="I11" s="31" t="s">
        <v>115</v>
      </c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360</v>
      </c>
      <c r="D15" s="14">
        <f>SUM(D7:D13)</f>
        <v>9.85</v>
      </c>
      <c r="E15" s="14">
        <f>SUM(E7:E13)</f>
        <v>12.67</v>
      </c>
      <c r="F15" s="14">
        <f>SUM(F7:F13)</f>
        <v>69.67999999999999</v>
      </c>
      <c r="G15" s="14">
        <f>SUM(G7:G13)</f>
        <v>451</v>
      </c>
      <c r="H15" s="14">
        <f>SUM(H7:H13)</f>
        <v>1.33</v>
      </c>
      <c r="I15" s="32"/>
      <c r="J15" s="79">
        <f>SUM(G15*100)/G49</f>
        <v>30.085319564796837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 t="s">
        <v>128</v>
      </c>
      <c r="C18" s="2">
        <v>40</v>
      </c>
      <c r="D18" s="2">
        <v>1.13</v>
      </c>
      <c r="E18" s="2">
        <v>1.67</v>
      </c>
      <c r="F18" s="2">
        <v>2.24</v>
      </c>
      <c r="G18" s="2">
        <v>28.48</v>
      </c>
      <c r="H18" s="16">
        <v>0</v>
      </c>
      <c r="I18" s="31" t="s">
        <v>135</v>
      </c>
    </row>
    <row r="19" spans="1:9" ht="12.75">
      <c r="A19" s="6"/>
      <c r="B19" s="1" t="s">
        <v>191</v>
      </c>
      <c r="C19" s="2">
        <v>150</v>
      </c>
      <c r="D19" s="16">
        <v>1.15</v>
      </c>
      <c r="E19" s="16">
        <v>3.8</v>
      </c>
      <c r="F19" s="16">
        <v>6.03</v>
      </c>
      <c r="G19" s="16">
        <v>62.5</v>
      </c>
      <c r="H19" s="16">
        <v>0</v>
      </c>
      <c r="I19" s="31" t="s">
        <v>233</v>
      </c>
    </row>
    <row r="20" spans="1:9" ht="12.75">
      <c r="A20" s="6"/>
      <c r="B20" s="1" t="s">
        <v>192</v>
      </c>
      <c r="C20" s="2">
        <v>120</v>
      </c>
      <c r="D20" s="2">
        <v>8.91</v>
      </c>
      <c r="E20" s="16">
        <v>6.59</v>
      </c>
      <c r="F20" s="2">
        <v>20.43</v>
      </c>
      <c r="G20" s="16">
        <v>177</v>
      </c>
      <c r="H20" s="2">
        <v>17.85</v>
      </c>
      <c r="I20" s="31" t="s">
        <v>210</v>
      </c>
    </row>
    <row r="21" spans="1:9" ht="12.75">
      <c r="A21" s="6"/>
      <c r="B21" s="1" t="s">
        <v>19</v>
      </c>
      <c r="C21" s="2">
        <v>40</v>
      </c>
      <c r="D21" s="2">
        <v>2.32</v>
      </c>
      <c r="E21" s="2">
        <v>0.44</v>
      </c>
      <c r="F21" s="16">
        <v>14.9</v>
      </c>
      <c r="G21" s="16">
        <v>65</v>
      </c>
      <c r="H21" s="2"/>
      <c r="I21" s="31"/>
    </row>
    <row r="22" spans="1:9" ht="12.75">
      <c r="A22" s="6"/>
      <c r="B22" s="1" t="s">
        <v>104</v>
      </c>
      <c r="C22" s="2">
        <v>200</v>
      </c>
      <c r="D22" s="16">
        <v>1</v>
      </c>
      <c r="E22" s="2">
        <v>0</v>
      </c>
      <c r="F22" s="16">
        <v>20.2</v>
      </c>
      <c r="G22" s="2">
        <v>84.44</v>
      </c>
      <c r="H22" s="16">
        <v>4</v>
      </c>
      <c r="I22" s="31" t="s">
        <v>224</v>
      </c>
    </row>
    <row r="23" spans="1:9" ht="12.75">
      <c r="A23" s="6"/>
      <c r="B23" s="1"/>
      <c r="C23" s="2"/>
      <c r="D23" s="16"/>
      <c r="E23" s="2"/>
      <c r="F23" s="16"/>
      <c r="G23" s="2"/>
      <c r="H23" s="16"/>
      <c r="I23" s="31"/>
    </row>
    <row r="24" spans="1:9" ht="12.75">
      <c r="A24" s="6"/>
      <c r="B24" s="1"/>
      <c r="C24" s="2"/>
      <c r="D24" s="16"/>
      <c r="E24" s="2"/>
      <c r="F24" s="16"/>
      <c r="G24" s="2"/>
      <c r="H24" s="16"/>
      <c r="I24" s="31"/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550</v>
      </c>
      <c r="D28" s="14">
        <f t="shared" si="0"/>
        <v>14.51</v>
      </c>
      <c r="E28" s="14">
        <f t="shared" si="0"/>
        <v>12.499999999999998</v>
      </c>
      <c r="F28" s="14">
        <f t="shared" si="0"/>
        <v>63.8</v>
      </c>
      <c r="G28" s="14">
        <f t="shared" si="0"/>
        <v>417.42</v>
      </c>
      <c r="H28" s="14">
        <f t="shared" si="0"/>
        <v>21.85</v>
      </c>
      <c r="I28" s="31"/>
      <c r="J28" s="79">
        <f>SUM(G28*100)/G49</f>
        <v>27.845264063719505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124</v>
      </c>
      <c r="C31" s="2">
        <v>50</v>
      </c>
      <c r="D31" s="2">
        <v>3.93</v>
      </c>
      <c r="E31" s="2">
        <v>3.07</v>
      </c>
      <c r="F31" s="16">
        <v>29.49</v>
      </c>
      <c r="G31" s="16">
        <v>161.23</v>
      </c>
      <c r="H31" s="2"/>
      <c r="I31" s="31" t="s">
        <v>134</v>
      </c>
    </row>
    <row r="32" spans="1:9" ht="12.75">
      <c r="A32" s="6"/>
      <c r="B32" s="1" t="s">
        <v>23</v>
      </c>
      <c r="C32" s="2">
        <v>150</v>
      </c>
      <c r="D32" s="16">
        <v>3.9</v>
      </c>
      <c r="E32" s="2">
        <v>3.75</v>
      </c>
      <c r="F32" s="16">
        <v>16.5</v>
      </c>
      <c r="G32" s="16">
        <v>115.5</v>
      </c>
      <c r="H32" s="2"/>
      <c r="I32" s="31"/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200</v>
      </c>
      <c r="D34" s="14">
        <f t="shared" si="1"/>
        <v>7.83</v>
      </c>
      <c r="E34" s="14">
        <f t="shared" si="1"/>
        <v>6.82</v>
      </c>
      <c r="F34" s="14">
        <f t="shared" si="1"/>
        <v>45.989999999999995</v>
      </c>
      <c r="G34" s="20">
        <f t="shared" si="1"/>
        <v>276.73</v>
      </c>
      <c r="H34" s="14">
        <f t="shared" si="1"/>
        <v>0</v>
      </c>
      <c r="I34" s="31"/>
      <c r="J34" s="79">
        <f>SUM(G34*100)/G49</f>
        <v>18.460111936067026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/>
      <c r="C38" s="2"/>
      <c r="D38" s="16"/>
      <c r="E38" s="16"/>
      <c r="F38" s="16"/>
      <c r="G38" s="16"/>
      <c r="H38" s="16"/>
      <c r="I38" s="31"/>
    </row>
    <row r="39" spans="1:9" ht="12.75">
      <c r="A39" s="6"/>
      <c r="B39" s="1" t="s">
        <v>193</v>
      </c>
      <c r="C39" s="2">
        <v>100</v>
      </c>
      <c r="D39" s="16">
        <v>4.66</v>
      </c>
      <c r="E39" s="16">
        <v>4.18</v>
      </c>
      <c r="F39" s="16">
        <v>19.14</v>
      </c>
      <c r="G39" s="16">
        <v>132.68</v>
      </c>
      <c r="H39" s="16">
        <v>0.02</v>
      </c>
      <c r="I39" s="31" t="s">
        <v>167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16">
        <v>0</v>
      </c>
      <c r="I40" s="31"/>
    </row>
    <row r="41" spans="1:9" ht="12.75">
      <c r="A41" s="6"/>
      <c r="B41" s="1" t="s">
        <v>100</v>
      </c>
      <c r="C41" s="2">
        <v>180</v>
      </c>
      <c r="D41" s="16">
        <v>1.22</v>
      </c>
      <c r="E41" s="16">
        <v>0</v>
      </c>
      <c r="F41" s="16">
        <v>26.12</v>
      </c>
      <c r="G41" s="16">
        <v>104.57</v>
      </c>
      <c r="H41" s="16">
        <v>0</v>
      </c>
      <c r="I41" s="31" t="s">
        <v>107</v>
      </c>
    </row>
    <row r="42" spans="1:9" ht="12.75">
      <c r="A42" s="6"/>
      <c r="B42" s="1" t="s">
        <v>112</v>
      </c>
      <c r="C42" s="2">
        <v>90</v>
      </c>
      <c r="D42" s="16">
        <v>0.36</v>
      </c>
      <c r="E42" s="16">
        <v>0.36</v>
      </c>
      <c r="F42" s="16">
        <v>8.82</v>
      </c>
      <c r="G42" s="16">
        <v>39.6</v>
      </c>
      <c r="H42" s="63">
        <v>9</v>
      </c>
      <c r="I42" s="31" t="s">
        <v>113</v>
      </c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400</v>
      </c>
      <c r="D47" s="14">
        <f>SUM(D37:D46)</f>
        <v>8.83</v>
      </c>
      <c r="E47" s="14">
        <f>SUM(E37:E46)</f>
        <v>4.9</v>
      </c>
      <c r="F47" s="14">
        <f>SUM(F37:F46)</f>
        <v>69.58000000000001</v>
      </c>
      <c r="G47" s="14">
        <f>SUM(G37:G46)</f>
        <v>353.92</v>
      </c>
      <c r="H47" s="14">
        <f>SUM(H37:H46)</f>
        <v>9.02</v>
      </c>
      <c r="I47" s="31"/>
      <c r="J47" s="79">
        <f>SUM(G47*100)/G49</f>
        <v>23.60930443541662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41.019999999999996</v>
      </c>
      <c r="E49" s="25">
        <f>SUM(E15+E28+E34+E47)</f>
        <v>36.89</v>
      </c>
      <c r="F49" s="25">
        <f>SUM(F15+F28+F34+F47)</f>
        <v>249.04999999999998</v>
      </c>
      <c r="G49" s="25">
        <f>SUM(G15+G28+G34+G47)</f>
        <v>1499.0700000000002</v>
      </c>
      <c r="H49" s="43">
        <f>SUM(H15+H28+H34+H47)</f>
        <v>32.2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1">
      <selection activeCell="K14" sqref="K1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80" customWidth="1"/>
  </cols>
  <sheetData>
    <row r="1" ht="12.75">
      <c r="A1" t="s">
        <v>161</v>
      </c>
    </row>
    <row r="2" ht="12.75">
      <c r="A2" t="s">
        <v>195</v>
      </c>
    </row>
    <row r="3" ht="13.5" thickBot="1"/>
    <row r="4" spans="1:9" ht="13.5" thickBot="1">
      <c r="A4" s="89" t="s">
        <v>2</v>
      </c>
      <c r="B4" s="89" t="s">
        <v>3</v>
      </c>
      <c r="C4" s="89" t="s">
        <v>4</v>
      </c>
      <c r="D4" s="94" t="s">
        <v>5</v>
      </c>
      <c r="E4" s="94"/>
      <c r="F4" s="95"/>
      <c r="G4" s="45" t="s">
        <v>9</v>
      </c>
      <c r="H4" s="89" t="s">
        <v>11</v>
      </c>
      <c r="I4" s="89" t="s">
        <v>12</v>
      </c>
    </row>
    <row r="5" spans="1:9" ht="13.5" thickBot="1">
      <c r="A5" s="90"/>
      <c r="B5" s="90"/>
      <c r="C5" s="90"/>
      <c r="D5" s="46" t="s">
        <v>6</v>
      </c>
      <c r="E5" s="48" t="s">
        <v>7</v>
      </c>
      <c r="F5" s="48" t="s">
        <v>8</v>
      </c>
      <c r="G5" s="47" t="s">
        <v>10</v>
      </c>
      <c r="H5" s="90"/>
      <c r="I5" s="90"/>
    </row>
    <row r="6" spans="1:9" ht="13.5" thickBot="1">
      <c r="A6" s="91" t="s">
        <v>35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29" t="s">
        <v>14</v>
      </c>
      <c r="B7" s="4"/>
      <c r="C7" s="4"/>
      <c r="D7" s="4"/>
      <c r="E7" s="4"/>
      <c r="F7" s="4"/>
      <c r="G7" s="4"/>
      <c r="H7" s="4"/>
      <c r="I7" s="5"/>
    </row>
    <row r="8" spans="1:9" ht="12.75">
      <c r="A8" s="6"/>
      <c r="B8" s="1" t="s">
        <v>186</v>
      </c>
      <c r="C8" s="2">
        <v>140</v>
      </c>
      <c r="D8" s="16">
        <v>24.56</v>
      </c>
      <c r="E8" s="2">
        <v>16.87</v>
      </c>
      <c r="F8" s="16">
        <v>24.01</v>
      </c>
      <c r="G8" s="16">
        <v>345.8</v>
      </c>
      <c r="H8" s="2"/>
      <c r="I8" s="31" t="s">
        <v>131</v>
      </c>
    </row>
    <row r="9" spans="1:9" ht="12.75">
      <c r="A9" s="6"/>
      <c r="B9" s="1" t="s">
        <v>20</v>
      </c>
      <c r="C9" s="3" t="s">
        <v>110</v>
      </c>
      <c r="D9" s="2">
        <v>0.24</v>
      </c>
      <c r="E9" s="2">
        <v>0.48</v>
      </c>
      <c r="F9" s="2">
        <v>29.4</v>
      </c>
      <c r="G9" s="16">
        <v>141</v>
      </c>
      <c r="H9" s="16">
        <v>0</v>
      </c>
      <c r="I9" s="31"/>
    </row>
    <row r="10" spans="1:9" ht="12.75">
      <c r="A10" s="6"/>
      <c r="B10" s="1" t="s">
        <v>94</v>
      </c>
      <c r="C10" s="2">
        <v>180</v>
      </c>
      <c r="D10" s="16">
        <v>2.85</v>
      </c>
      <c r="E10" s="16">
        <v>2.41</v>
      </c>
      <c r="F10" s="2">
        <v>14.36</v>
      </c>
      <c r="G10" s="16">
        <v>91</v>
      </c>
      <c r="H10" s="2">
        <v>1.17</v>
      </c>
      <c r="I10" s="31" t="s">
        <v>42</v>
      </c>
    </row>
    <row r="11" spans="1:9" ht="12.75">
      <c r="A11" s="6"/>
      <c r="B11" s="1"/>
      <c r="C11" s="2"/>
      <c r="D11" s="16"/>
      <c r="E11" s="16"/>
      <c r="F11" s="2"/>
      <c r="G11" s="16"/>
      <c r="H11" s="16"/>
      <c r="I11" s="31"/>
    </row>
    <row r="12" spans="1:9" ht="12.75">
      <c r="A12" s="6"/>
      <c r="B12" s="1"/>
      <c r="C12" s="1"/>
      <c r="D12" s="2"/>
      <c r="E12" s="2"/>
      <c r="F12" s="2"/>
      <c r="G12" s="2"/>
      <c r="H12" s="2"/>
      <c r="I12" s="31"/>
    </row>
    <row r="13" spans="1:9" ht="12.75">
      <c r="A13" s="6"/>
      <c r="B13" s="1"/>
      <c r="C13" s="1"/>
      <c r="D13" s="2"/>
      <c r="E13" s="2"/>
      <c r="F13" s="2"/>
      <c r="G13" s="2"/>
      <c r="H13" s="2"/>
      <c r="I13" s="31"/>
    </row>
    <row r="14" spans="1:9" ht="12.75">
      <c r="A14" s="6"/>
      <c r="B14" s="1"/>
      <c r="C14" s="1"/>
      <c r="D14" s="2"/>
      <c r="E14" s="2"/>
      <c r="F14" s="2"/>
      <c r="G14" s="2"/>
      <c r="H14" s="2"/>
      <c r="I14" s="31"/>
    </row>
    <row r="15" spans="1:11" ht="12.75">
      <c r="A15" s="9"/>
      <c r="B15" s="10"/>
      <c r="C15" s="38">
        <f>SUM(C8+C9+C10+C11+C12+C13+C14)</f>
        <v>350</v>
      </c>
      <c r="D15" s="14">
        <f>SUM(D7:D13)</f>
        <v>27.65</v>
      </c>
      <c r="E15" s="14">
        <f>SUM(E7:E13)</f>
        <v>19.76</v>
      </c>
      <c r="F15" s="14">
        <f>SUM(F7:F13)</f>
        <v>67.77</v>
      </c>
      <c r="G15" s="14">
        <f>SUM(G7:G13)</f>
        <v>577.8</v>
      </c>
      <c r="H15" s="14">
        <f>SUM(H7:H13)</f>
        <v>1.17</v>
      </c>
      <c r="I15" s="32"/>
      <c r="J15" s="79">
        <f>SUM(G15*100)/G49</f>
        <v>35.83922590249349</v>
      </c>
      <c r="K15" s="81" t="s">
        <v>248</v>
      </c>
    </row>
    <row r="16" spans="1:9" ht="13.5" thickBot="1">
      <c r="A16" s="7"/>
      <c r="B16" s="8"/>
      <c r="C16" s="11" t="s">
        <v>18</v>
      </c>
      <c r="D16" s="13"/>
      <c r="E16" s="13"/>
      <c r="F16" s="13"/>
      <c r="G16" s="13"/>
      <c r="H16" s="13"/>
      <c r="I16" s="33"/>
    </row>
    <row r="17" spans="1:9" ht="12.75">
      <c r="A17" s="29" t="s">
        <v>15</v>
      </c>
      <c r="B17" s="4"/>
      <c r="C17" s="12"/>
      <c r="D17" s="4"/>
      <c r="E17" s="4"/>
      <c r="F17" s="4"/>
      <c r="G17" s="4"/>
      <c r="H17" s="4"/>
      <c r="I17" s="30"/>
    </row>
    <row r="18" spans="1:9" ht="12.75">
      <c r="A18" s="6"/>
      <c r="B18" s="1"/>
      <c r="C18" s="2"/>
      <c r="D18" s="2"/>
      <c r="E18" s="2"/>
      <c r="F18" s="2"/>
      <c r="G18" s="2"/>
      <c r="H18" s="2"/>
      <c r="I18" s="31"/>
    </row>
    <row r="19" spans="1:9" ht="12.75">
      <c r="A19" s="6"/>
      <c r="B19" s="1" t="s">
        <v>96</v>
      </c>
      <c r="C19" s="2">
        <v>40</v>
      </c>
      <c r="D19" s="16">
        <v>0.8</v>
      </c>
      <c r="E19" s="16">
        <v>3.6</v>
      </c>
      <c r="F19" s="16">
        <v>3.44</v>
      </c>
      <c r="G19" s="16">
        <v>48.8</v>
      </c>
      <c r="H19" s="16">
        <v>2.8</v>
      </c>
      <c r="I19" s="31" t="s">
        <v>103</v>
      </c>
    </row>
    <row r="20" spans="1:9" ht="12.75">
      <c r="A20" s="6"/>
      <c r="B20" s="1" t="s">
        <v>120</v>
      </c>
      <c r="C20" s="2">
        <v>130</v>
      </c>
      <c r="D20" s="16">
        <v>1.21</v>
      </c>
      <c r="E20" s="2">
        <v>2.02</v>
      </c>
      <c r="F20" s="16">
        <v>7.08</v>
      </c>
      <c r="G20" s="16">
        <v>51.37</v>
      </c>
      <c r="H20" s="16">
        <v>0</v>
      </c>
      <c r="I20" s="31" t="s">
        <v>145</v>
      </c>
    </row>
    <row r="21" spans="1:9" ht="12.75">
      <c r="A21" s="6"/>
      <c r="B21" s="1" t="s">
        <v>214</v>
      </c>
      <c r="C21" s="2">
        <v>170</v>
      </c>
      <c r="D21" s="16">
        <v>16.2</v>
      </c>
      <c r="E21" s="16">
        <v>13.28</v>
      </c>
      <c r="F21" s="16">
        <v>11.03</v>
      </c>
      <c r="G21" s="16">
        <v>228</v>
      </c>
      <c r="H21" s="16">
        <v>3.71</v>
      </c>
      <c r="I21" s="31" t="s">
        <v>235</v>
      </c>
    </row>
    <row r="22" spans="1:9" ht="12.75">
      <c r="A22" s="6"/>
      <c r="B22" s="1" t="s">
        <v>19</v>
      </c>
      <c r="C22" s="2">
        <v>40</v>
      </c>
      <c r="D22" s="2">
        <v>2.32</v>
      </c>
      <c r="E22" s="2">
        <v>0.44</v>
      </c>
      <c r="F22" s="16">
        <v>14.9</v>
      </c>
      <c r="G22" s="16">
        <v>65</v>
      </c>
      <c r="H22" s="2"/>
      <c r="I22" s="31"/>
    </row>
    <row r="23" spans="1:9" ht="12.75">
      <c r="A23" s="6"/>
      <c r="B23" s="1" t="s">
        <v>31</v>
      </c>
      <c r="C23" s="2">
        <v>150</v>
      </c>
      <c r="D23" s="2">
        <v>0.33</v>
      </c>
      <c r="E23" s="2">
        <v>0.01</v>
      </c>
      <c r="F23" s="2">
        <v>20.83</v>
      </c>
      <c r="G23" s="2">
        <v>84.75</v>
      </c>
      <c r="H23" s="16"/>
      <c r="I23" s="31" t="s">
        <v>46</v>
      </c>
    </row>
    <row r="24" spans="1:9" ht="12.75">
      <c r="A24" s="6"/>
      <c r="B24" s="1"/>
      <c r="C24" s="2"/>
      <c r="D24" s="16"/>
      <c r="E24" s="2"/>
      <c r="F24" s="16"/>
      <c r="G24" s="2"/>
      <c r="H24" s="16"/>
      <c r="I24" s="31"/>
    </row>
    <row r="25" spans="1:9" ht="12.75">
      <c r="A25" s="6"/>
      <c r="B25" s="1"/>
      <c r="C25" s="2"/>
      <c r="D25" s="2"/>
      <c r="E25" s="2"/>
      <c r="F25" s="2"/>
      <c r="G25" s="2"/>
      <c r="H25" s="16"/>
      <c r="I25" s="31"/>
    </row>
    <row r="26" spans="1:9" ht="12.75">
      <c r="A26" s="6"/>
      <c r="B26" s="1"/>
      <c r="C26" s="2"/>
      <c r="D26" s="2"/>
      <c r="E26" s="2"/>
      <c r="F26" s="2"/>
      <c r="G26" s="2"/>
      <c r="H26" s="16"/>
      <c r="I26" s="31"/>
    </row>
    <row r="27" spans="1:9" ht="12.75">
      <c r="A27" s="6"/>
      <c r="B27" s="1"/>
      <c r="C27" s="2"/>
      <c r="D27" s="2"/>
      <c r="E27" s="2"/>
      <c r="F27" s="2"/>
      <c r="G27" s="2"/>
      <c r="H27" s="2"/>
      <c r="I27" s="31"/>
    </row>
    <row r="28" spans="1:11" ht="12.75">
      <c r="A28" s="6"/>
      <c r="B28" s="1"/>
      <c r="C28" s="15">
        <f aca="true" t="shared" si="0" ref="C28:H28">SUM(C18:C27)</f>
        <v>530</v>
      </c>
      <c r="D28" s="14">
        <f t="shared" si="0"/>
        <v>20.86</v>
      </c>
      <c r="E28" s="14">
        <f t="shared" si="0"/>
        <v>19.35</v>
      </c>
      <c r="F28" s="14">
        <f t="shared" si="0"/>
        <v>57.279999999999994</v>
      </c>
      <c r="G28" s="14">
        <f t="shared" si="0"/>
        <v>477.91999999999996</v>
      </c>
      <c r="H28" s="14">
        <f t="shared" si="0"/>
        <v>6.51</v>
      </c>
      <c r="I28" s="31"/>
      <c r="J28" s="79">
        <f>SUM(G28*100)/G49</f>
        <v>29.643964768639126</v>
      </c>
      <c r="K28" s="81" t="s">
        <v>249</v>
      </c>
    </row>
    <row r="29" spans="1:9" ht="13.5" thickBot="1">
      <c r="A29" s="7"/>
      <c r="B29" s="8"/>
      <c r="C29" s="11" t="s">
        <v>24</v>
      </c>
      <c r="D29" s="8"/>
      <c r="E29" s="8"/>
      <c r="F29" s="8"/>
      <c r="G29" s="8"/>
      <c r="H29" s="8"/>
      <c r="I29" s="33"/>
    </row>
    <row r="30" spans="1:9" ht="12.75">
      <c r="A30" s="29" t="s">
        <v>21</v>
      </c>
      <c r="B30" s="4"/>
      <c r="C30" s="12"/>
      <c r="D30" s="4"/>
      <c r="E30" s="4"/>
      <c r="F30" s="4"/>
      <c r="G30" s="4"/>
      <c r="H30" s="4"/>
      <c r="I30" s="30"/>
    </row>
    <row r="31" spans="1:9" ht="12.75">
      <c r="A31" s="6"/>
      <c r="B31" s="1" t="s">
        <v>140</v>
      </c>
      <c r="C31" s="2">
        <v>55</v>
      </c>
      <c r="D31" s="2">
        <v>2.59</v>
      </c>
      <c r="E31" s="2">
        <v>1.38</v>
      </c>
      <c r="F31" s="16">
        <v>18.03</v>
      </c>
      <c r="G31" s="16">
        <v>95</v>
      </c>
      <c r="H31" s="2">
        <v>0.01</v>
      </c>
      <c r="I31" s="31" t="s">
        <v>147</v>
      </c>
    </row>
    <row r="32" spans="1:9" ht="12.75">
      <c r="A32" s="6"/>
      <c r="B32" s="1" t="s">
        <v>122</v>
      </c>
      <c r="C32" s="2">
        <v>150</v>
      </c>
      <c r="D32" s="16">
        <v>4.35</v>
      </c>
      <c r="E32" s="2">
        <v>3.75</v>
      </c>
      <c r="F32" s="16">
        <v>6</v>
      </c>
      <c r="G32" s="16">
        <v>75</v>
      </c>
      <c r="H32" s="2">
        <v>1.05</v>
      </c>
      <c r="I32" s="31" t="s">
        <v>105</v>
      </c>
    </row>
    <row r="33" spans="1:9" ht="12.75">
      <c r="A33" s="6"/>
      <c r="B33" s="1"/>
      <c r="C33" s="2"/>
      <c r="D33" s="2"/>
      <c r="E33" s="2"/>
      <c r="F33" s="2"/>
      <c r="G33" s="2"/>
      <c r="H33" s="2"/>
      <c r="I33" s="31"/>
    </row>
    <row r="34" spans="1:11" ht="12.75">
      <c r="A34" s="6"/>
      <c r="B34" s="1"/>
      <c r="C34" s="15">
        <f aca="true" t="shared" si="1" ref="C34:H34">SUM(C31:C33)</f>
        <v>205</v>
      </c>
      <c r="D34" s="14">
        <f t="shared" si="1"/>
        <v>6.9399999999999995</v>
      </c>
      <c r="E34" s="14">
        <f t="shared" si="1"/>
        <v>5.13</v>
      </c>
      <c r="F34" s="14">
        <f t="shared" si="1"/>
        <v>24.03</v>
      </c>
      <c r="G34" s="20">
        <f t="shared" si="1"/>
        <v>170</v>
      </c>
      <c r="H34" s="14">
        <f t="shared" si="1"/>
        <v>1.06</v>
      </c>
      <c r="I34" s="31"/>
      <c r="J34" s="79">
        <f>SUM(G34*100)/G49</f>
        <v>10.544597444485797</v>
      </c>
      <c r="K34" s="82" t="s">
        <v>250</v>
      </c>
    </row>
    <row r="35" spans="1:9" ht="13.5" thickBot="1">
      <c r="A35" s="7"/>
      <c r="B35" s="8"/>
      <c r="C35" s="11" t="s">
        <v>25</v>
      </c>
      <c r="D35" s="8"/>
      <c r="E35" s="8"/>
      <c r="F35" s="8"/>
      <c r="G35" s="8"/>
      <c r="H35" s="8"/>
      <c r="I35" s="33"/>
    </row>
    <row r="36" spans="1:9" ht="12.75">
      <c r="A36" s="29" t="s">
        <v>26</v>
      </c>
      <c r="B36" s="4"/>
      <c r="C36" s="12"/>
      <c r="D36" s="4"/>
      <c r="E36" s="4"/>
      <c r="F36" s="4"/>
      <c r="G36" s="4"/>
      <c r="H36" s="4"/>
      <c r="I36" s="30"/>
    </row>
    <row r="37" spans="1:9" ht="12.75">
      <c r="A37" s="6"/>
      <c r="B37" s="1"/>
      <c r="C37" s="2"/>
      <c r="D37" s="2"/>
      <c r="E37" s="16"/>
      <c r="F37" s="2"/>
      <c r="G37" s="16"/>
      <c r="H37" s="2"/>
      <c r="I37" s="31"/>
    </row>
    <row r="38" spans="1:9" ht="12.75">
      <c r="A38" s="6"/>
      <c r="B38" s="1" t="s">
        <v>187</v>
      </c>
      <c r="C38" s="86">
        <v>95</v>
      </c>
      <c r="D38" s="87">
        <v>17.43</v>
      </c>
      <c r="E38" s="87">
        <v>10.85</v>
      </c>
      <c r="F38" s="87">
        <v>5.24</v>
      </c>
      <c r="G38" s="87">
        <v>188.31</v>
      </c>
      <c r="H38" s="87">
        <v>0.83</v>
      </c>
      <c r="I38" s="88" t="s">
        <v>254</v>
      </c>
    </row>
    <row r="39" spans="1:9" ht="12.75">
      <c r="A39" s="6"/>
      <c r="B39" s="1" t="s">
        <v>188</v>
      </c>
      <c r="C39" s="2">
        <v>100</v>
      </c>
      <c r="D39" s="16">
        <v>1.81</v>
      </c>
      <c r="E39" s="16">
        <v>2.59</v>
      </c>
      <c r="F39" s="16">
        <v>3.53</v>
      </c>
      <c r="G39" s="16">
        <v>44.7</v>
      </c>
      <c r="H39" s="16">
        <v>33.2</v>
      </c>
      <c r="I39" s="31" t="s">
        <v>168</v>
      </c>
    </row>
    <row r="40" spans="1:9" ht="12.75">
      <c r="A40" s="6"/>
      <c r="B40" s="1" t="s">
        <v>28</v>
      </c>
      <c r="C40" s="2">
        <v>30</v>
      </c>
      <c r="D40" s="2">
        <v>2.59</v>
      </c>
      <c r="E40" s="2">
        <v>0.36</v>
      </c>
      <c r="F40" s="2">
        <v>15.5</v>
      </c>
      <c r="G40" s="2">
        <v>77.07</v>
      </c>
      <c r="H40" s="2">
        <v>0</v>
      </c>
      <c r="I40" s="31"/>
    </row>
    <row r="41" spans="1:9" ht="12.75">
      <c r="A41" s="6"/>
      <c r="B41" s="1" t="s">
        <v>29</v>
      </c>
      <c r="C41" s="2">
        <v>157</v>
      </c>
      <c r="D41" s="2">
        <v>0.04</v>
      </c>
      <c r="E41" s="2">
        <v>0.01</v>
      </c>
      <c r="F41" s="2">
        <v>6.99</v>
      </c>
      <c r="G41" s="16">
        <v>28</v>
      </c>
      <c r="H41" s="2">
        <v>0.02</v>
      </c>
      <c r="I41" s="31" t="s">
        <v>48</v>
      </c>
    </row>
    <row r="42" spans="1:9" ht="12.75">
      <c r="A42" s="6"/>
      <c r="B42" s="1" t="s">
        <v>32</v>
      </c>
      <c r="C42" s="2">
        <v>55</v>
      </c>
      <c r="D42" s="16">
        <v>0.46</v>
      </c>
      <c r="E42" s="16">
        <v>0.1</v>
      </c>
      <c r="F42" s="2">
        <v>11.48</v>
      </c>
      <c r="G42" s="16">
        <v>48.4</v>
      </c>
      <c r="H42" s="16">
        <v>30.8</v>
      </c>
      <c r="I42" s="31" t="s">
        <v>49</v>
      </c>
    </row>
    <row r="43" spans="1:9" ht="12.75">
      <c r="A43" s="6"/>
      <c r="B43" s="1"/>
      <c r="C43" s="2"/>
      <c r="D43" s="2"/>
      <c r="E43" s="2"/>
      <c r="F43" s="2"/>
      <c r="G43" s="2"/>
      <c r="H43" s="2"/>
      <c r="I43" s="31"/>
    </row>
    <row r="44" spans="1:9" ht="12.75">
      <c r="A44" s="6"/>
      <c r="B44" s="1"/>
      <c r="C44" s="2"/>
      <c r="D44" s="2"/>
      <c r="E44" s="2"/>
      <c r="F44" s="2"/>
      <c r="G44" s="2"/>
      <c r="H44" s="2"/>
      <c r="I44" s="31"/>
    </row>
    <row r="45" spans="1:9" ht="12.75">
      <c r="A45" s="6"/>
      <c r="B45" s="1"/>
      <c r="C45" s="2"/>
      <c r="D45" s="2"/>
      <c r="E45" s="2"/>
      <c r="F45" s="2"/>
      <c r="G45" s="2"/>
      <c r="H45" s="2"/>
      <c r="I45" s="31"/>
    </row>
    <row r="46" spans="1:9" ht="12.75">
      <c r="A46" s="6"/>
      <c r="B46" s="1"/>
      <c r="C46" s="2"/>
      <c r="D46" s="2"/>
      <c r="E46" s="2"/>
      <c r="F46" s="2"/>
      <c r="G46" s="2"/>
      <c r="H46" s="2"/>
      <c r="I46" s="31"/>
    </row>
    <row r="47" spans="1:11" ht="12.75">
      <c r="A47" s="6"/>
      <c r="B47" s="1"/>
      <c r="C47" s="38">
        <f>SUM(C38+C39+C40+C41+C42)</f>
        <v>437</v>
      </c>
      <c r="D47" s="14">
        <f>SUM(D37:D46)</f>
        <v>22.33</v>
      </c>
      <c r="E47" s="14">
        <f>SUM(E37:E46)</f>
        <v>13.909999999999998</v>
      </c>
      <c r="F47" s="14">
        <f>SUM(F37:F46)</f>
        <v>42.739999999999995</v>
      </c>
      <c r="G47" s="14">
        <f>SUM(G37:G46)</f>
        <v>386.47999999999996</v>
      </c>
      <c r="H47" s="14">
        <f>SUM(H37:H46)</f>
        <v>64.85000000000001</v>
      </c>
      <c r="I47" s="31"/>
      <c r="J47" s="79">
        <f>SUM(G47*100)/G49</f>
        <v>23.97221188438159</v>
      </c>
      <c r="K47" s="81" t="s">
        <v>248</v>
      </c>
    </row>
    <row r="48" spans="1:9" ht="13.5" thickBot="1">
      <c r="A48" s="7"/>
      <c r="B48" s="8"/>
      <c r="C48" s="11" t="s">
        <v>27</v>
      </c>
      <c r="D48" s="8"/>
      <c r="E48" s="8"/>
      <c r="F48" s="8"/>
      <c r="G48" s="8"/>
      <c r="H48" s="8"/>
      <c r="I48" s="33"/>
    </row>
    <row r="49" spans="1:9" ht="13.5" thickBot="1">
      <c r="A49" s="17"/>
      <c r="B49" s="26" t="s">
        <v>33</v>
      </c>
      <c r="C49" s="19"/>
      <c r="D49" s="25">
        <f>SUM(D15+D28+D34+D47)</f>
        <v>77.78</v>
      </c>
      <c r="E49" s="25">
        <f>SUM(E15+E28+E34+E47)</f>
        <v>58.15</v>
      </c>
      <c r="F49" s="25">
        <f>SUM(F15+F28+F34+F47)</f>
        <v>191.82</v>
      </c>
      <c r="G49" s="25">
        <f>SUM(G15+G28+G34+G47)</f>
        <v>1612.1999999999998</v>
      </c>
      <c r="H49" s="43">
        <f>SUM(H15+H28+H34+H47)</f>
        <v>73.59</v>
      </c>
      <c r="I49" s="18"/>
    </row>
    <row r="50" spans="1:9" ht="13.5" thickBot="1">
      <c r="A50" s="21"/>
      <c r="B50" s="22"/>
      <c r="C50" s="23"/>
      <c r="D50" s="28">
        <v>42</v>
      </c>
      <c r="E50" s="28">
        <v>47</v>
      </c>
      <c r="F50" s="28">
        <v>203</v>
      </c>
      <c r="G50" s="28">
        <v>1400</v>
      </c>
      <c r="H50" s="27">
        <f>SUM(H16+H29+H35+H48)</f>
        <v>0</v>
      </c>
      <c r="I50" s="24"/>
    </row>
    <row r="51" spans="1:9" ht="13.5" thickBot="1">
      <c r="A51" s="39"/>
      <c r="B51" s="40"/>
      <c r="C51" s="40"/>
      <c r="D51" s="41" t="s">
        <v>38</v>
      </c>
      <c r="E51" s="41" t="s">
        <v>39</v>
      </c>
      <c r="F51" s="41" t="s">
        <v>40</v>
      </c>
      <c r="G51" s="41" t="s">
        <v>41</v>
      </c>
      <c r="H51" s="40"/>
      <c r="I51" s="42"/>
    </row>
  </sheetData>
  <sheetProtection/>
  <mergeCells count="7"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2019-03-18T04:44:20Z</cp:lastPrinted>
  <dcterms:created xsi:type="dcterms:W3CDTF">1996-10-08T23:32:33Z</dcterms:created>
  <dcterms:modified xsi:type="dcterms:W3CDTF">2019-03-18T04:44:24Z</dcterms:modified>
  <cp:category/>
  <cp:version/>
  <cp:contentType/>
  <cp:contentStatus/>
</cp:coreProperties>
</file>